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ric\OneDrive\Obrázky\Plocha\"/>
    </mc:Choice>
  </mc:AlternateContent>
  <xr:revisionPtr revIDLastSave="0" documentId="13_ncr:1_{E5E9178A-FF1B-44FC-89F0-49D5151F31DA}" xr6:coauthVersionLast="47" xr6:coauthVersionMax="47" xr10:uidLastSave="{00000000-0000-0000-0000-000000000000}"/>
  <bookViews>
    <workbookView xWindow="-110" yWindow="-110" windowWidth="19420" windowHeight="10420" xr2:uid="{3A0CF152-20C1-4074-9798-F6B859B771F6}"/>
  </bookViews>
  <sheets>
    <sheet name="data SCM  -23.4.2026" sheetId="2" r:id="rId1"/>
    <sheet name="data SCM  -25.3. 25 pro oddíly" sheetId="1" r:id="rId2"/>
  </sheets>
  <definedNames>
    <definedName name="_xlnm._FilterDatabase" localSheetId="0" hidden="1">'data SCM  -23.4.2026'!$B$3:$U$259</definedName>
    <definedName name="_xlnm._FilterDatabase" localSheetId="1" hidden="1">'data SCM  -25.3. 25 pro oddíly'!$B$3:$U$259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7" i="2" l="1"/>
  <c r="N54" i="2"/>
  <c r="T54" i="2" s="1"/>
  <c r="M54" i="2"/>
  <c r="L54" i="2"/>
  <c r="R54" i="2" s="1"/>
  <c r="K54" i="2"/>
  <c r="J54" i="2"/>
  <c r="N140" i="2"/>
  <c r="T140" i="2" s="1"/>
  <c r="M140" i="2"/>
  <c r="S140" i="2" s="1"/>
  <c r="L140" i="2"/>
  <c r="R140" i="2" s="1"/>
  <c r="K140" i="2"/>
  <c r="J140" i="2"/>
  <c r="Q140" i="2" s="1"/>
  <c r="N49" i="2"/>
  <c r="T49" i="2" s="1"/>
  <c r="M49" i="2"/>
  <c r="S49" i="2" s="1"/>
  <c r="L49" i="2"/>
  <c r="R49" i="2" s="1"/>
  <c r="K49" i="2"/>
  <c r="J49" i="2"/>
  <c r="N6" i="2"/>
  <c r="T6" i="2" s="1"/>
  <c r="M6" i="2"/>
  <c r="S6" i="2" s="1"/>
  <c r="L6" i="2"/>
  <c r="R6" i="2" s="1"/>
  <c r="K6" i="2"/>
  <c r="J6" i="2"/>
  <c r="Q6" i="2" s="1"/>
  <c r="N48" i="2"/>
  <c r="T48" i="2" s="1"/>
  <c r="M48" i="2"/>
  <c r="L48" i="2"/>
  <c r="R48" i="2" s="1"/>
  <c r="K48" i="2"/>
  <c r="J48" i="2"/>
  <c r="N51" i="2"/>
  <c r="T51" i="2" s="1"/>
  <c r="M51" i="2"/>
  <c r="S51" i="2" s="1"/>
  <c r="L51" i="2"/>
  <c r="R51" i="2" s="1"/>
  <c r="K51" i="2"/>
  <c r="J51" i="2"/>
  <c r="Q51" i="2" s="1"/>
  <c r="N67" i="2"/>
  <c r="T67" i="2" s="1"/>
  <c r="M67" i="2"/>
  <c r="S67" i="2" s="1"/>
  <c r="L67" i="2"/>
  <c r="R67" i="2" s="1"/>
  <c r="K67" i="2"/>
  <c r="J67" i="2"/>
  <c r="P67" i="2" s="1"/>
  <c r="N96" i="2"/>
  <c r="T96" i="2" s="1"/>
  <c r="M96" i="2"/>
  <c r="S96" i="2" s="1"/>
  <c r="L96" i="2"/>
  <c r="R96" i="2" s="1"/>
  <c r="K96" i="2"/>
  <c r="J96" i="2"/>
  <c r="Q96" i="2" s="1"/>
  <c r="N84" i="2"/>
  <c r="T84" i="2" s="1"/>
  <c r="M84" i="2"/>
  <c r="L84" i="2"/>
  <c r="R84" i="2" s="1"/>
  <c r="K84" i="2"/>
  <c r="J84" i="2"/>
  <c r="P84" i="2" s="1"/>
  <c r="N12" i="2"/>
  <c r="T12" i="2" s="1"/>
  <c r="M12" i="2"/>
  <c r="S12" i="2" s="1"/>
  <c r="L12" i="2"/>
  <c r="R12" i="2" s="1"/>
  <c r="K12" i="2"/>
  <c r="J12" i="2"/>
  <c r="Q12" i="2" s="1"/>
  <c r="N38" i="2"/>
  <c r="T38" i="2" s="1"/>
  <c r="M38" i="2"/>
  <c r="S38" i="2" s="1"/>
  <c r="L38" i="2"/>
  <c r="R38" i="2" s="1"/>
  <c r="K38" i="2"/>
  <c r="J38" i="2"/>
  <c r="P38" i="2" s="1"/>
  <c r="N106" i="2"/>
  <c r="T106" i="2" s="1"/>
  <c r="M106" i="2"/>
  <c r="S106" i="2" s="1"/>
  <c r="L106" i="2"/>
  <c r="R106" i="2" s="1"/>
  <c r="K106" i="2"/>
  <c r="J106" i="2"/>
  <c r="Q106" i="2" s="1"/>
  <c r="N65" i="2"/>
  <c r="T65" i="2" s="1"/>
  <c r="M65" i="2"/>
  <c r="L65" i="2"/>
  <c r="R65" i="2" s="1"/>
  <c r="K65" i="2"/>
  <c r="J65" i="2"/>
  <c r="P65" i="2" s="1"/>
  <c r="N66" i="2"/>
  <c r="T66" i="2" s="1"/>
  <c r="M66" i="2"/>
  <c r="S66" i="2" s="1"/>
  <c r="L66" i="2"/>
  <c r="R66" i="2" s="1"/>
  <c r="K66" i="2"/>
  <c r="J66" i="2"/>
  <c r="Q66" i="2" s="1"/>
  <c r="N14" i="2"/>
  <c r="T14" i="2" s="1"/>
  <c r="M14" i="2"/>
  <c r="L14" i="2"/>
  <c r="R14" i="2" s="1"/>
  <c r="K14" i="2"/>
  <c r="J14" i="2"/>
  <c r="P14" i="2" s="1"/>
  <c r="N104" i="2"/>
  <c r="T104" i="2" s="1"/>
  <c r="M104" i="2"/>
  <c r="S104" i="2" s="1"/>
  <c r="L104" i="2"/>
  <c r="R104" i="2" s="1"/>
  <c r="K104" i="2"/>
  <c r="J104" i="2"/>
  <c r="Q104" i="2" s="1"/>
  <c r="N128" i="2"/>
  <c r="T128" i="2" s="1"/>
  <c r="M128" i="2"/>
  <c r="S128" i="2" s="1"/>
  <c r="L128" i="2"/>
  <c r="R128" i="2" s="1"/>
  <c r="K128" i="2"/>
  <c r="J128" i="2"/>
  <c r="Q128" i="2" s="1"/>
  <c r="N72" i="2"/>
  <c r="T72" i="2" s="1"/>
  <c r="M72" i="2"/>
  <c r="S72" i="2" s="1"/>
  <c r="L72" i="2"/>
  <c r="R72" i="2" s="1"/>
  <c r="K72" i="2"/>
  <c r="J72" i="2"/>
  <c r="Q72" i="2" s="1"/>
  <c r="N60" i="2"/>
  <c r="T60" i="2" s="1"/>
  <c r="M60" i="2"/>
  <c r="L60" i="2"/>
  <c r="R60" i="2" s="1"/>
  <c r="K60" i="2"/>
  <c r="J60" i="2"/>
  <c r="N22" i="2"/>
  <c r="T22" i="2" s="1"/>
  <c r="M22" i="2"/>
  <c r="S22" i="2" s="1"/>
  <c r="L22" i="2"/>
  <c r="R22" i="2" s="1"/>
  <c r="K22" i="2"/>
  <c r="J22" i="2"/>
  <c r="Q22" i="2" s="1"/>
  <c r="N82" i="2"/>
  <c r="T82" i="2" s="1"/>
  <c r="M82" i="2"/>
  <c r="S82" i="2" s="1"/>
  <c r="L82" i="2"/>
  <c r="R82" i="2" s="1"/>
  <c r="K82" i="2"/>
  <c r="J82" i="2"/>
  <c r="P82" i="2" s="1"/>
  <c r="N90" i="2"/>
  <c r="T90" i="2" s="1"/>
  <c r="M90" i="2"/>
  <c r="S90" i="2" s="1"/>
  <c r="L90" i="2"/>
  <c r="R90" i="2" s="1"/>
  <c r="K90" i="2"/>
  <c r="J90" i="2"/>
  <c r="Q90" i="2" s="1"/>
  <c r="N160" i="2"/>
  <c r="T160" i="2" s="1"/>
  <c r="M160" i="2"/>
  <c r="L160" i="2"/>
  <c r="R160" i="2" s="1"/>
  <c r="K160" i="2"/>
  <c r="J160" i="2"/>
  <c r="P160" i="2" s="1"/>
  <c r="N118" i="2"/>
  <c r="T118" i="2" s="1"/>
  <c r="M118" i="2"/>
  <c r="S118" i="2" s="1"/>
  <c r="L118" i="2"/>
  <c r="R118" i="2" s="1"/>
  <c r="K118" i="2"/>
  <c r="J118" i="2"/>
  <c r="Q118" i="2" s="1"/>
  <c r="N61" i="2"/>
  <c r="T61" i="2" s="1"/>
  <c r="M61" i="2"/>
  <c r="S61" i="2" s="1"/>
  <c r="L61" i="2"/>
  <c r="R61" i="2" s="1"/>
  <c r="K61" i="2"/>
  <c r="J61" i="2"/>
  <c r="P61" i="2" s="1"/>
  <c r="N139" i="2"/>
  <c r="T139" i="2" s="1"/>
  <c r="M139" i="2"/>
  <c r="S139" i="2" s="1"/>
  <c r="L139" i="2"/>
  <c r="R139" i="2" s="1"/>
  <c r="K139" i="2"/>
  <c r="J139" i="2"/>
  <c r="Q139" i="2" s="1"/>
  <c r="N116" i="2"/>
  <c r="T116" i="2" s="1"/>
  <c r="M116" i="2"/>
  <c r="L116" i="2"/>
  <c r="R116" i="2" s="1"/>
  <c r="K116" i="2"/>
  <c r="J116" i="2"/>
  <c r="P116" i="2" s="1"/>
  <c r="N41" i="2"/>
  <c r="T41" i="2" s="1"/>
  <c r="M41" i="2"/>
  <c r="S41" i="2" s="1"/>
  <c r="L41" i="2"/>
  <c r="R41" i="2" s="1"/>
  <c r="K41" i="2"/>
  <c r="J41" i="2"/>
  <c r="Q41" i="2" s="1"/>
  <c r="Q157" i="2"/>
  <c r="P157" i="2"/>
  <c r="N157" i="2"/>
  <c r="T157" i="2" s="1"/>
  <c r="M157" i="2"/>
  <c r="S157" i="2" s="1"/>
  <c r="L157" i="2"/>
  <c r="R157" i="2" s="1"/>
  <c r="K157" i="2"/>
  <c r="N126" i="2"/>
  <c r="T126" i="2" s="1"/>
  <c r="M126" i="2"/>
  <c r="S126" i="2" s="1"/>
  <c r="L126" i="2"/>
  <c r="R126" i="2" s="1"/>
  <c r="K126" i="2"/>
  <c r="J126" i="2"/>
  <c r="Q126" i="2" s="1"/>
  <c r="N103" i="2"/>
  <c r="T103" i="2" s="1"/>
  <c r="M103" i="2"/>
  <c r="S103" i="2" s="1"/>
  <c r="L103" i="2"/>
  <c r="R103" i="2" s="1"/>
  <c r="K103" i="2"/>
  <c r="J103" i="2"/>
  <c r="Q103" i="2" s="1"/>
  <c r="N141" i="2"/>
  <c r="T141" i="2" s="1"/>
  <c r="M141" i="2"/>
  <c r="S141" i="2" s="1"/>
  <c r="L141" i="2"/>
  <c r="R141" i="2" s="1"/>
  <c r="K141" i="2"/>
  <c r="J141" i="2"/>
  <c r="Q141" i="2" s="1"/>
  <c r="N69" i="2"/>
  <c r="T69" i="2" s="1"/>
  <c r="M69" i="2"/>
  <c r="S69" i="2" s="1"/>
  <c r="L69" i="2"/>
  <c r="R69" i="2" s="1"/>
  <c r="K69" i="2"/>
  <c r="J69" i="2"/>
  <c r="Q69" i="2" s="1"/>
  <c r="N117" i="2"/>
  <c r="T117" i="2" s="1"/>
  <c r="M117" i="2"/>
  <c r="S117" i="2" s="1"/>
  <c r="L117" i="2"/>
  <c r="R117" i="2" s="1"/>
  <c r="K117" i="2"/>
  <c r="J117" i="2"/>
  <c r="Q117" i="2" s="1"/>
  <c r="N113" i="2"/>
  <c r="T113" i="2" s="1"/>
  <c r="M113" i="2"/>
  <c r="S113" i="2" s="1"/>
  <c r="L113" i="2"/>
  <c r="R113" i="2" s="1"/>
  <c r="K113" i="2"/>
  <c r="J113" i="2"/>
  <c r="N115" i="2"/>
  <c r="T115" i="2" s="1"/>
  <c r="M115" i="2"/>
  <c r="S115" i="2" s="1"/>
  <c r="L115" i="2"/>
  <c r="R115" i="2" s="1"/>
  <c r="K115" i="2"/>
  <c r="J115" i="2"/>
  <c r="N142" i="2"/>
  <c r="T142" i="2" s="1"/>
  <c r="M142" i="2"/>
  <c r="S142" i="2" s="1"/>
  <c r="L142" i="2"/>
  <c r="K142" i="2"/>
  <c r="J142" i="2"/>
  <c r="N21" i="2"/>
  <c r="T21" i="2" s="1"/>
  <c r="M21" i="2"/>
  <c r="S21" i="2" s="1"/>
  <c r="L21" i="2"/>
  <c r="R21" i="2" s="1"/>
  <c r="K21" i="2"/>
  <c r="J21" i="2"/>
  <c r="N39" i="2"/>
  <c r="T39" i="2" s="1"/>
  <c r="M39" i="2"/>
  <c r="S39" i="2" s="1"/>
  <c r="L39" i="2"/>
  <c r="R39" i="2" s="1"/>
  <c r="K39" i="2"/>
  <c r="J39" i="2"/>
  <c r="N91" i="2"/>
  <c r="T91" i="2" s="1"/>
  <c r="M91" i="2"/>
  <c r="S91" i="2" s="1"/>
  <c r="L91" i="2"/>
  <c r="R91" i="2" s="1"/>
  <c r="K91" i="2"/>
  <c r="J91" i="2"/>
  <c r="P91" i="2" s="1"/>
  <c r="N100" i="2"/>
  <c r="T100" i="2" s="1"/>
  <c r="M100" i="2"/>
  <c r="S100" i="2" s="1"/>
  <c r="L100" i="2"/>
  <c r="R100" i="2" s="1"/>
  <c r="K100" i="2"/>
  <c r="J100" i="2"/>
  <c r="Q100" i="2" s="1"/>
  <c r="N24" i="2"/>
  <c r="T24" i="2" s="1"/>
  <c r="M24" i="2"/>
  <c r="S24" i="2" s="1"/>
  <c r="L24" i="2"/>
  <c r="R24" i="2" s="1"/>
  <c r="K24" i="2"/>
  <c r="J24" i="2"/>
  <c r="P24" i="2" s="1"/>
  <c r="N29" i="2"/>
  <c r="T29" i="2" s="1"/>
  <c r="M29" i="2"/>
  <c r="S29" i="2" s="1"/>
  <c r="L29" i="2"/>
  <c r="R29" i="2" s="1"/>
  <c r="K29" i="2"/>
  <c r="J29" i="2"/>
  <c r="P29" i="2" s="1"/>
  <c r="N110" i="2"/>
  <c r="T110" i="2" s="1"/>
  <c r="M110" i="2"/>
  <c r="S110" i="2" s="1"/>
  <c r="L110" i="2"/>
  <c r="R110" i="2" s="1"/>
  <c r="K110" i="2"/>
  <c r="J110" i="2"/>
  <c r="P110" i="2" s="1"/>
  <c r="N64" i="2"/>
  <c r="T64" i="2" s="1"/>
  <c r="M64" i="2"/>
  <c r="S64" i="2" s="1"/>
  <c r="L64" i="2"/>
  <c r="R64" i="2" s="1"/>
  <c r="K64" i="2"/>
  <c r="J64" i="2"/>
  <c r="N45" i="2"/>
  <c r="T45" i="2" s="1"/>
  <c r="M45" i="2"/>
  <c r="S45" i="2" s="1"/>
  <c r="L45" i="2"/>
  <c r="R45" i="2" s="1"/>
  <c r="K45" i="2"/>
  <c r="J45" i="2"/>
  <c r="N85" i="2"/>
  <c r="T85" i="2" s="1"/>
  <c r="M85" i="2"/>
  <c r="S85" i="2" s="1"/>
  <c r="L85" i="2"/>
  <c r="R85" i="2" s="1"/>
  <c r="K85" i="2"/>
  <c r="J85" i="2"/>
  <c r="N58" i="2"/>
  <c r="T58" i="2" s="1"/>
  <c r="M58" i="2"/>
  <c r="S58" i="2" s="1"/>
  <c r="L58" i="2"/>
  <c r="R58" i="2" s="1"/>
  <c r="K58" i="2"/>
  <c r="J58" i="2"/>
  <c r="Q58" i="2" s="1"/>
  <c r="N98" i="2"/>
  <c r="T98" i="2" s="1"/>
  <c r="M98" i="2"/>
  <c r="S98" i="2" s="1"/>
  <c r="L98" i="2"/>
  <c r="R98" i="2" s="1"/>
  <c r="K98" i="2"/>
  <c r="J98" i="2"/>
  <c r="N77" i="2"/>
  <c r="T77" i="2" s="1"/>
  <c r="M77" i="2"/>
  <c r="S77" i="2" s="1"/>
  <c r="L77" i="2"/>
  <c r="R77" i="2" s="1"/>
  <c r="K77" i="2"/>
  <c r="J77" i="2"/>
  <c r="P77" i="2" s="1"/>
  <c r="N19" i="2"/>
  <c r="T19" i="2" s="1"/>
  <c r="M19" i="2"/>
  <c r="S19" i="2" s="1"/>
  <c r="L19" i="2"/>
  <c r="R19" i="2" s="1"/>
  <c r="K19" i="2"/>
  <c r="J19" i="2"/>
  <c r="N40" i="2"/>
  <c r="T40" i="2" s="1"/>
  <c r="M40" i="2"/>
  <c r="S40" i="2" s="1"/>
  <c r="L40" i="2"/>
  <c r="R40" i="2" s="1"/>
  <c r="K40" i="2"/>
  <c r="J40" i="2"/>
  <c r="N92" i="2"/>
  <c r="T92" i="2" s="1"/>
  <c r="M92" i="2"/>
  <c r="S92" i="2" s="1"/>
  <c r="L92" i="2"/>
  <c r="R92" i="2" s="1"/>
  <c r="K92" i="2"/>
  <c r="J92" i="2"/>
  <c r="P92" i="2" s="1"/>
  <c r="N144" i="2"/>
  <c r="T144" i="2" s="1"/>
  <c r="M144" i="2"/>
  <c r="S144" i="2" s="1"/>
  <c r="L144" i="2"/>
  <c r="R144" i="2" s="1"/>
  <c r="K144" i="2"/>
  <c r="J144" i="2"/>
  <c r="Q144" i="2" s="1"/>
  <c r="N120" i="2"/>
  <c r="T120" i="2" s="1"/>
  <c r="M120" i="2"/>
  <c r="S120" i="2" s="1"/>
  <c r="L120" i="2"/>
  <c r="R120" i="2" s="1"/>
  <c r="K120" i="2"/>
  <c r="J120" i="2"/>
  <c r="Q120" i="2" s="1"/>
  <c r="N11" i="2"/>
  <c r="T11" i="2" s="1"/>
  <c r="M11" i="2"/>
  <c r="L11" i="2"/>
  <c r="R11" i="2" s="1"/>
  <c r="K11" i="2"/>
  <c r="J11" i="2"/>
  <c r="P11" i="2" s="1"/>
  <c r="N147" i="2"/>
  <c r="T147" i="2" s="1"/>
  <c r="M147" i="2"/>
  <c r="S147" i="2" s="1"/>
  <c r="L147" i="2"/>
  <c r="R147" i="2" s="1"/>
  <c r="K147" i="2"/>
  <c r="J147" i="2"/>
  <c r="Q147" i="2" s="1"/>
  <c r="N153" i="2"/>
  <c r="T153" i="2" s="1"/>
  <c r="M153" i="2"/>
  <c r="S153" i="2" s="1"/>
  <c r="L153" i="2"/>
  <c r="R153" i="2" s="1"/>
  <c r="K153" i="2"/>
  <c r="J153" i="2"/>
  <c r="Q153" i="2" s="1"/>
  <c r="N109" i="2"/>
  <c r="T109" i="2" s="1"/>
  <c r="M109" i="2"/>
  <c r="S109" i="2" s="1"/>
  <c r="L109" i="2"/>
  <c r="R109" i="2" s="1"/>
  <c r="K109" i="2"/>
  <c r="J109" i="2"/>
  <c r="N111" i="2"/>
  <c r="T111" i="2" s="1"/>
  <c r="M111" i="2"/>
  <c r="S111" i="2" s="1"/>
  <c r="L111" i="2"/>
  <c r="R111" i="2" s="1"/>
  <c r="K111" i="2"/>
  <c r="J111" i="2"/>
  <c r="N9" i="2"/>
  <c r="T9" i="2" s="1"/>
  <c r="M9" i="2"/>
  <c r="S9" i="2" s="1"/>
  <c r="L9" i="2"/>
  <c r="R9" i="2" s="1"/>
  <c r="K9" i="2"/>
  <c r="J9" i="2"/>
  <c r="Q9" i="2" s="1"/>
  <c r="N59" i="2"/>
  <c r="T59" i="2" s="1"/>
  <c r="M59" i="2"/>
  <c r="S59" i="2" s="1"/>
  <c r="L59" i="2"/>
  <c r="R59" i="2" s="1"/>
  <c r="K59" i="2"/>
  <c r="J59" i="2"/>
  <c r="Q59" i="2" s="1"/>
  <c r="N5" i="2"/>
  <c r="T5" i="2" s="1"/>
  <c r="M5" i="2"/>
  <c r="S5" i="2" s="1"/>
  <c r="L5" i="2"/>
  <c r="R5" i="2" s="1"/>
  <c r="K5" i="2"/>
  <c r="J5" i="2"/>
  <c r="P5" i="2" s="1"/>
  <c r="N31" i="2"/>
  <c r="T31" i="2" s="1"/>
  <c r="M31" i="2"/>
  <c r="S31" i="2" s="1"/>
  <c r="L31" i="2"/>
  <c r="R31" i="2" s="1"/>
  <c r="K31" i="2"/>
  <c r="J31" i="2"/>
  <c r="P31" i="2" s="1"/>
  <c r="N86" i="2"/>
  <c r="T86" i="2" s="1"/>
  <c r="M86" i="2"/>
  <c r="S86" i="2" s="1"/>
  <c r="L86" i="2"/>
  <c r="R86" i="2" s="1"/>
  <c r="K86" i="2"/>
  <c r="J86" i="2"/>
  <c r="Q86" i="2" s="1"/>
  <c r="N36" i="2"/>
  <c r="T36" i="2" s="1"/>
  <c r="M36" i="2"/>
  <c r="S36" i="2" s="1"/>
  <c r="L36" i="2"/>
  <c r="R36" i="2" s="1"/>
  <c r="K36" i="2"/>
  <c r="J36" i="2"/>
  <c r="N154" i="2"/>
  <c r="T154" i="2" s="1"/>
  <c r="M154" i="2"/>
  <c r="S154" i="2" s="1"/>
  <c r="L154" i="2"/>
  <c r="R154" i="2" s="1"/>
  <c r="K154" i="2"/>
  <c r="J154" i="2"/>
  <c r="N42" i="2"/>
  <c r="T42" i="2" s="1"/>
  <c r="M42" i="2"/>
  <c r="S42" i="2" s="1"/>
  <c r="L42" i="2"/>
  <c r="R42" i="2" s="1"/>
  <c r="K42" i="2"/>
  <c r="J42" i="2"/>
  <c r="P42" i="2" s="1"/>
  <c r="N143" i="2"/>
  <c r="T143" i="2" s="1"/>
  <c r="M143" i="2"/>
  <c r="S143" i="2" s="1"/>
  <c r="L143" i="2"/>
  <c r="R143" i="2" s="1"/>
  <c r="K143" i="2"/>
  <c r="J143" i="2"/>
  <c r="N156" i="2"/>
  <c r="T156" i="2" s="1"/>
  <c r="M156" i="2"/>
  <c r="S156" i="2" s="1"/>
  <c r="L156" i="2"/>
  <c r="R156" i="2" s="1"/>
  <c r="K156" i="2"/>
  <c r="J156" i="2"/>
  <c r="P156" i="2" s="1"/>
  <c r="N148" i="2"/>
  <c r="T148" i="2" s="1"/>
  <c r="M148" i="2"/>
  <c r="S148" i="2" s="1"/>
  <c r="L148" i="2"/>
  <c r="R148" i="2" s="1"/>
  <c r="K148" i="2"/>
  <c r="J148" i="2"/>
  <c r="P148" i="2" s="1"/>
  <c r="N107" i="2"/>
  <c r="T107" i="2" s="1"/>
  <c r="M107" i="2"/>
  <c r="S107" i="2" s="1"/>
  <c r="L107" i="2"/>
  <c r="R107" i="2" s="1"/>
  <c r="K107" i="2"/>
  <c r="J107" i="2"/>
  <c r="N146" i="2"/>
  <c r="T146" i="2" s="1"/>
  <c r="M146" i="2"/>
  <c r="S146" i="2" s="1"/>
  <c r="L146" i="2"/>
  <c r="R146" i="2" s="1"/>
  <c r="K146" i="2"/>
  <c r="J146" i="2"/>
  <c r="N56" i="2"/>
  <c r="T56" i="2" s="1"/>
  <c r="M56" i="2"/>
  <c r="S56" i="2" s="1"/>
  <c r="L56" i="2"/>
  <c r="R56" i="2" s="1"/>
  <c r="K56" i="2"/>
  <c r="J56" i="2"/>
  <c r="Q56" i="2" s="1"/>
  <c r="N57" i="2"/>
  <c r="T57" i="2" s="1"/>
  <c r="M57" i="2"/>
  <c r="S57" i="2" s="1"/>
  <c r="L57" i="2"/>
  <c r="R57" i="2" s="1"/>
  <c r="K57" i="2"/>
  <c r="J57" i="2"/>
  <c r="N7" i="2"/>
  <c r="T7" i="2" s="1"/>
  <c r="M7" i="2"/>
  <c r="S7" i="2" s="1"/>
  <c r="L7" i="2"/>
  <c r="R7" i="2" s="1"/>
  <c r="K7" i="2"/>
  <c r="J7" i="2"/>
  <c r="N133" i="2"/>
  <c r="T133" i="2" s="1"/>
  <c r="M133" i="2"/>
  <c r="S133" i="2" s="1"/>
  <c r="L133" i="2"/>
  <c r="R133" i="2" s="1"/>
  <c r="K133" i="2"/>
  <c r="J133" i="2"/>
  <c r="Q133" i="2" s="1"/>
  <c r="N123" i="2"/>
  <c r="T123" i="2" s="1"/>
  <c r="M123" i="2"/>
  <c r="S123" i="2" s="1"/>
  <c r="L123" i="2"/>
  <c r="R123" i="2" s="1"/>
  <c r="K123" i="2"/>
  <c r="J123" i="2"/>
  <c r="N34" i="2"/>
  <c r="T34" i="2" s="1"/>
  <c r="M34" i="2"/>
  <c r="S34" i="2" s="1"/>
  <c r="L34" i="2"/>
  <c r="R34" i="2" s="1"/>
  <c r="K34" i="2"/>
  <c r="J34" i="2"/>
  <c r="P34" i="2" s="1"/>
  <c r="N122" i="2"/>
  <c r="T122" i="2" s="1"/>
  <c r="M122" i="2"/>
  <c r="S122" i="2" s="1"/>
  <c r="L122" i="2"/>
  <c r="R122" i="2" s="1"/>
  <c r="K122" i="2"/>
  <c r="J122" i="2"/>
  <c r="P122" i="2" s="1"/>
  <c r="N87" i="2"/>
  <c r="T87" i="2" s="1"/>
  <c r="M87" i="2"/>
  <c r="S87" i="2" s="1"/>
  <c r="L87" i="2"/>
  <c r="R87" i="2" s="1"/>
  <c r="K87" i="2"/>
  <c r="J87" i="2"/>
  <c r="Q87" i="2" s="1"/>
  <c r="N93" i="2"/>
  <c r="T93" i="2" s="1"/>
  <c r="M93" i="2"/>
  <c r="S93" i="2" s="1"/>
  <c r="L93" i="2"/>
  <c r="R93" i="2" s="1"/>
  <c r="K93" i="2"/>
  <c r="J93" i="2"/>
  <c r="Q93" i="2" s="1"/>
  <c r="N134" i="2"/>
  <c r="T134" i="2" s="1"/>
  <c r="M134" i="2"/>
  <c r="S134" i="2" s="1"/>
  <c r="L134" i="2"/>
  <c r="R134" i="2" s="1"/>
  <c r="K134" i="2"/>
  <c r="J134" i="2"/>
  <c r="N124" i="2"/>
  <c r="T124" i="2" s="1"/>
  <c r="M124" i="2"/>
  <c r="L124" i="2"/>
  <c r="R124" i="2" s="1"/>
  <c r="K124" i="2"/>
  <c r="J124" i="2"/>
  <c r="Q124" i="2" s="1"/>
  <c r="N132" i="2"/>
  <c r="T132" i="2" s="1"/>
  <c r="M132" i="2"/>
  <c r="S132" i="2" s="1"/>
  <c r="L132" i="2"/>
  <c r="R132" i="2" s="1"/>
  <c r="K132" i="2"/>
  <c r="J132" i="2"/>
  <c r="P132" i="2" s="1"/>
  <c r="N89" i="2"/>
  <c r="T89" i="2" s="1"/>
  <c r="M89" i="2"/>
  <c r="S89" i="2" s="1"/>
  <c r="L89" i="2"/>
  <c r="R89" i="2" s="1"/>
  <c r="K89" i="2"/>
  <c r="J89" i="2"/>
  <c r="Q89" i="2" s="1"/>
  <c r="N158" i="2"/>
  <c r="T158" i="2" s="1"/>
  <c r="M158" i="2"/>
  <c r="S158" i="2" s="1"/>
  <c r="L158" i="2"/>
  <c r="R158" i="2" s="1"/>
  <c r="K158" i="2"/>
  <c r="J158" i="2"/>
  <c r="N26" i="2"/>
  <c r="T26" i="2" s="1"/>
  <c r="M26" i="2"/>
  <c r="S26" i="2" s="1"/>
  <c r="L26" i="2"/>
  <c r="R26" i="2" s="1"/>
  <c r="K26" i="2"/>
  <c r="J26" i="2"/>
  <c r="Q26" i="2" s="1"/>
  <c r="N155" i="2"/>
  <c r="T155" i="2" s="1"/>
  <c r="M155" i="2"/>
  <c r="S155" i="2" s="1"/>
  <c r="L155" i="2"/>
  <c r="R155" i="2" s="1"/>
  <c r="K155" i="2"/>
  <c r="J155" i="2"/>
  <c r="P155" i="2" s="1"/>
  <c r="N46" i="2"/>
  <c r="T46" i="2" s="1"/>
  <c r="M46" i="2"/>
  <c r="S46" i="2" s="1"/>
  <c r="L46" i="2"/>
  <c r="K46" i="2"/>
  <c r="J46" i="2"/>
  <c r="P46" i="2" s="1"/>
  <c r="N28" i="2"/>
  <c r="T28" i="2" s="1"/>
  <c r="M28" i="2"/>
  <c r="S28" i="2" s="1"/>
  <c r="L28" i="2"/>
  <c r="R28" i="2" s="1"/>
  <c r="K28" i="2"/>
  <c r="J28" i="2"/>
  <c r="P28" i="2" s="1"/>
  <c r="N80" i="2"/>
  <c r="T80" i="2" s="1"/>
  <c r="M80" i="2"/>
  <c r="S80" i="2" s="1"/>
  <c r="L80" i="2"/>
  <c r="R80" i="2" s="1"/>
  <c r="K80" i="2"/>
  <c r="J80" i="2"/>
  <c r="Q80" i="2" s="1"/>
  <c r="N62" i="2"/>
  <c r="T62" i="2" s="1"/>
  <c r="M62" i="2"/>
  <c r="S62" i="2" s="1"/>
  <c r="L62" i="2"/>
  <c r="R62" i="2" s="1"/>
  <c r="K62" i="2"/>
  <c r="J62" i="2"/>
  <c r="Q62" i="2" s="1"/>
  <c r="N73" i="2"/>
  <c r="T73" i="2" s="1"/>
  <c r="M73" i="2"/>
  <c r="S73" i="2" s="1"/>
  <c r="L73" i="2"/>
  <c r="R73" i="2" s="1"/>
  <c r="K73" i="2"/>
  <c r="J73" i="2"/>
  <c r="P73" i="2" s="1"/>
  <c r="N112" i="2"/>
  <c r="T112" i="2" s="1"/>
  <c r="M112" i="2"/>
  <c r="S112" i="2" s="1"/>
  <c r="L112" i="2"/>
  <c r="R112" i="2" s="1"/>
  <c r="K112" i="2"/>
  <c r="J112" i="2"/>
  <c r="P112" i="2" s="1"/>
  <c r="N63" i="2"/>
  <c r="T63" i="2" s="1"/>
  <c r="M63" i="2"/>
  <c r="S63" i="2" s="1"/>
  <c r="L63" i="2"/>
  <c r="R63" i="2" s="1"/>
  <c r="K63" i="2"/>
  <c r="J63" i="2"/>
  <c r="N105" i="2"/>
  <c r="T105" i="2" s="1"/>
  <c r="M105" i="2"/>
  <c r="S105" i="2" s="1"/>
  <c r="L105" i="2"/>
  <c r="R105" i="2" s="1"/>
  <c r="K105" i="2"/>
  <c r="J105" i="2"/>
  <c r="Q105" i="2" s="1"/>
  <c r="N101" i="2"/>
  <c r="T101" i="2" s="1"/>
  <c r="M101" i="2"/>
  <c r="S101" i="2" s="1"/>
  <c r="L101" i="2"/>
  <c r="R101" i="2" s="1"/>
  <c r="K101" i="2"/>
  <c r="J101" i="2"/>
  <c r="P101" i="2" s="1"/>
  <c r="N161" i="2"/>
  <c r="T161" i="2" s="1"/>
  <c r="M161" i="2"/>
  <c r="S161" i="2" s="1"/>
  <c r="L161" i="2"/>
  <c r="R161" i="2" s="1"/>
  <c r="K161" i="2"/>
  <c r="J161" i="2"/>
  <c r="N3" i="2"/>
  <c r="T3" i="2" s="1"/>
  <c r="M3" i="2"/>
  <c r="S3" i="2" s="1"/>
  <c r="L3" i="2"/>
  <c r="R3" i="2" s="1"/>
  <c r="K3" i="2"/>
  <c r="J3" i="2"/>
  <c r="Q3" i="2" s="1"/>
  <c r="N136" i="2"/>
  <c r="T136" i="2" s="1"/>
  <c r="M136" i="2"/>
  <c r="S136" i="2" s="1"/>
  <c r="L136" i="2"/>
  <c r="R136" i="2" s="1"/>
  <c r="K136" i="2"/>
  <c r="J136" i="2"/>
  <c r="N127" i="2"/>
  <c r="T127" i="2" s="1"/>
  <c r="M127" i="2"/>
  <c r="S127" i="2" s="1"/>
  <c r="L127" i="2"/>
  <c r="R127" i="2" s="1"/>
  <c r="K127" i="2"/>
  <c r="J127" i="2"/>
  <c r="Q127" i="2" s="1"/>
  <c r="N125" i="2"/>
  <c r="T125" i="2" s="1"/>
  <c r="M125" i="2"/>
  <c r="S125" i="2" s="1"/>
  <c r="L125" i="2"/>
  <c r="R125" i="2" s="1"/>
  <c r="K125" i="2"/>
  <c r="J125" i="2"/>
  <c r="P125" i="2" s="1"/>
  <c r="N129" i="2"/>
  <c r="T129" i="2" s="1"/>
  <c r="M129" i="2"/>
  <c r="S129" i="2" s="1"/>
  <c r="L129" i="2"/>
  <c r="R129" i="2" s="1"/>
  <c r="K129" i="2"/>
  <c r="J129" i="2"/>
  <c r="Q129" i="2" s="1"/>
  <c r="N10" i="2"/>
  <c r="T10" i="2" s="1"/>
  <c r="M10" i="2"/>
  <c r="S10" i="2" s="1"/>
  <c r="L10" i="2"/>
  <c r="R10" i="2" s="1"/>
  <c r="K10" i="2"/>
  <c r="J10" i="2"/>
  <c r="N50" i="2"/>
  <c r="T50" i="2" s="1"/>
  <c r="M50" i="2"/>
  <c r="S50" i="2" s="1"/>
  <c r="L50" i="2"/>
  <c r="R50" i="2" s="1"/>
  <c r="K50" i="2"/>
  <c r="J50" i="2"/>
  <c r="P50" i="2" s="1"/>
  <c r="N135" i="2"/>
  <c r="T135" i="2" s="1"/>
  <c r="M135" i="2"/>
  <c r="S135" i="2" s="1"/>
  <c r="L135" i="2"/>
  <c r="R135" i="2" s="1"/>
  <c r="K135" i="2"/>
  <c r="J135" i="2"/>
  <c r="P135" i="2" s="1"/>
  <c r="N4" i="2"/>
  <c r="T4" i="2" s="1"/>
  <c r="M4" i="2"/>
  <c r="S4" i="2" s="1"/>
  <c r="L4" i="2"/>
  <c r="R4" i="2" s="1"/>
  <c r="K4" i="2"/>
  <c r="J4" i="2"/>
  <c r="P4" i="2" s="1"/>
  <c r="N138" i="2"/>
  <c r="T138" i="2" s="1"/>
  <c r="M138" i="2"/>
  <c r="S138" i="2" s="1"/>
  <c r="L138" i="2"/>
  <c r="R138" i="2" s="1"/>
  <c r="K138" i="2"/>
  <c r="J138" i="2"/>
  <c r="P138" i="2" s="1"/>
  <c r="N52" i="2"/>
  <c r="T52" i="2" s="1"/>
  <c r="M52" i="2"/>
  <c r="S52" i="2" s="1"/>
  <c r="L52" i="2"/>
  <c r="R52" i="2" s="1"/>
  <c r="K52" i="2"/>
  <c r="J52" i="2"/>
  <c r="Q52" i="2" s="1"/>
  <c r="N35" i="2"/>
  <c r="T35" i="2" s="1"/>
  <c r="M35" i="2"/>
  <c r="S35" i="2" s="1"/>
  <c r="L35" i="2"/>
  <c r="R35" i="2" s="1"/>
  <c r="K35" i="2"/>
  <c r="J35" i="2"/>
  <c r="Q35" i="2" s="1"/>
  <c r="N17" i="2"/>
  <c r="T17" i="2" s="1"/>
  <c r="M17" i="2"/>
  <c r="S17" i="2" s="1"/>
  <c r="L17" i="2"/>
  <c r="R17" i="2" s="1"/>
  <c r="K17" i="2"/>
  <c r="J17" i="2"/>
  <c r="Q17" i="2" s="1"/>
  <c r="N43" i="2"/>
  <c r="T43" i="2" s="1"/>
  <c r="M43" i="2"/>
  <c r="S43" i="2" s="1"/>
  <c r="L43" i="2"/>
  <c r="R43" i="2" s="1"/>
  <c r="K43" i="2"/>
  <c r="J43" i="2"/>
  <c r="Q43" i="2" s="1"/>
  <c r="N151" i="2"/>
  <c r="T151" i="2" s="1"/>
  <c r="M151" i="2"/>
  <c r="S151" i="2" s="1"/>
  <c r="L151" i="2"/>
  <c r="R151" i="2" s="1"/>
  <c r="K151" i="2"/>
  <c r="J151" i="2"/>
  <c r="P151" i="2" s="1"/>
  <c r="N37" i="2"/>
  <c r="T37" i="2" s="1"/>
  <c r="M37" i="2"/>
  <c r="S37" i="2" s="1"/>
  <c r="L37" i="2"/>
  <c r="R37" i="2" s="1"/>
  <c r="K37" i="2"/>
  <c r="J37" i="2"/>
  <c r="P37" i="2" s="1"/>
  <c r="N97" i="2"/>
  <c r="T97" i="2" s="1"/>
  <c r="M97" i="2"/>
  <c r="S97" i="2" s="1"/>
  <c r="L97" i="2"/>
  <c r="R97" i="2" s="1"/>
  <c r="K97" i="2"/>
  <c r="J97" i="2"/>
  <c r="Q97" i="2" s="1"/>
  <c r="N75" i="2"/>
  <c r="T75" i="2" s="1"/>
  <c r="M75" i="2"/>
  <c r="S75" i="2" s="1"/>
  <c r="L75" i="2"/>
  <c r="R75" i="2" s="1"/>
  <c r="K75" i="2"/>
  <c r="J75" i="2"/>
  <c r="P75" i="2" s="1"/>
  <c r="N53" i="2"/>
  <c r="T53" i="2" s="1"/>
  <c r="M53" i="2"/>
  <c r="S53" i="2" s="1"/>
  <c r="L53" i="2"/>
  <c r="R53" i="2" s="1"/>
  <c r="K53" i="2"/>
  <c r="J53" i="2"/>
  <c r="Q53" i="2" s="1"/>
  <c r="N119" i="2"/>
  <c r="T119" i="2" s="1"/>
  <c r="M119" i="2"/>
  <c r="S119" i="2" s="1"/>
  <c r="L119" i="2"/>
  <c r="R119" i="2" s="1"/>
  <c r="K119" i="2"/>
  <c r="J119" i="2"/>
  <c r="Q119" i="2" s="1"/>
  <c r="N32" i="2"/>
  <c r="T32" i="2" s="1"/>
  <c r="M32" i="2"/>
  <c r="S32" i="2" s="1"/>
  <c r="L32" i="2"/>
  <c r="R32" i="2" s="1"/>
  <c r="K32" i="2"/>
  <c r="J32" i="2"/>
  <c r="P32" i="2" s="1"/>
  <c r="N8" i="2"/>
  <c r="T8" i="2" s="1"/>
  <c r="M8" i="2"/>
  <c r="S8" i="2" s="1"/>
  <c r="L8" i="2"/>
  <c r="R8" i="2" s="1"/>
  <c r="K8" i="2"/>
  <c r="J8" i="2"/>
  <c r="P8" i="2" s="1"/>
  <c r="N159" i="2"/>
  <c r="T159" i="2" s="1"/>
  <c r="M159" i="2"/>
  <c r="S159" i="2" s="1"/>
  <c r="L159" i="2"/>
  <c r="R159" i="2" s="1"/>
  <c r="K159" i="2"/>
  <c r="J159" i="2"/>
  <c r="Q159" i="2" s="1"/>
  <c r="N108" i="2"/>
  <c r="T108" i="2" s="1"/>
  <c r="M108" i="2"/>
  <c r="S108" i="2" s="1"/>
  <c r="L108" i="2"/>
  <c r="R108" i="2" s="1"/>
  <c r="K108" i="2"/>
  <c r="J108" i="2"/>
  <c r="Q108" i="2" s="1"/>
  <c r="N131" i="2"/>
  <c r="T131" i="2" s="1"/>
  <c r="M131" i="2"/>
  <c r="S131" i="2" s="1"/>
  <c r="L131" i="2"/>
  <c r="R131" i="2" s="1"/>
  <c r="K131" i="2"/>
  <c r="J131" i="2"/>
  <c r="P131" i="2" s="1"/>
  <c r="N27" i="2"/>
  <c r="T27" i="2" s="1"/>
  <c r="M27" i="2"/>
  <c r="S27" i="2" s="1"/>
  <c r="L27" i="2"/>
  <c r="R27" i="2" s="1"/>
  <c r="K27" i="2"/>
  <c r="J27" i="2"/>
  <c r="P27" i="2" s="1"/>
  <c r="N13" i="2"/>
  <c r="T13" i="2" s="1"/>
  <c r="M13" i="2"/>
  <c r="S13" i="2" s="1"/>
  <c r="L13" i="2"/>
  <c r="R13" i="2" s="1"/>
  <c r="K13" i="2"/>
  <c r="J13" i="2"/>
  <c r="Q13" i="2" s="1"/>
  <c r="N95" i="2"/>
  <c r="T95" i="2" s="1"/>
  <c r="M95" i="2"/>
  <c r="S95" i="2" s="1"/>
  <c r="L95" i="2"/>
  <c r="R95" i="2" s="1"/>
  <c r="K95" i="2"/>
  <c r="J95" i="2"/>
  <c r="Q95" i="2" s="1"/>
  <c r="N145" i="2"/>
  <c r="T145" i="2" s="1"/>
  <c r="M145" i="2"/>
  <c r="S145" i="2" s="1"/>
  <c r="L145" i="2"/>
  <c r="R145" i="2" s="1"/>
  <c r="K145" i="2"/>
  <c r="J145" i="2"/>
  <c r="Q145" i="2" s="1"/>
  <c r="N47" i="2"/>
  <c r="T47" i="2" s="1"/>
  <c r="M47" i="2"/>
  <c r="S47" i="2" s="1"/>
  <c r="L47" i="2"/>
  <c r="R47" i="2" s="1"/>
  <c r="K47" i="2"/>
  <c r="J47" i="2"/>
  <c r="P47" i="2" s="1"/>
  <c r="N130" i="2"/>
  <c r="T130" i="2" s="1"/>
  <c r="M130" i="2"/>
  <c r="S130" i="2" s="1"/>
  <c r="L130" i="2"/>
  <c r="R130" i="2" s="1"/>
  <c r="K130" i="2"/>
  <c r="J130" i="2"/>
  <c r="P130" i="2" s="1"/>
  <c r="N30" i="2"/>
  <c r="T30" i="2" s="1"/>
  <c r="M30" i="2"/>
  <c r="S30" i="2" s="1"/>
  <c r="L30" i="2"/>
  <c r="R30" i="2" s="1"/>
  <c r="K30" i="2"/>
  <c r="J30" i="2"/>
  <c r="Q30" i="2" s="1"/>
  <c r="N74" i="2"/>
  <c r="T74" i="2" s="1"/>
  <c r="M74" i="2"/>
  <c r="S74" i="2" s="1"/>
  <c r="L74" i="2"/>
  <c r="R74" i="2" s="1"/>
  <c r="K74" i="2"/>
  <c r="J74" i="2"/>
  <c r="Q74" i="2" s="1"/>
  <c r="N55" i="2"/>
  <c r="T55" i="2" s="1"/>
  <c r="M55" i="2"/>
  <c r="S55" i="2" s="1"/>
  <c r="L55" i="2"/>
  <c r="R55" i="2" s="1"/>
  <c r="K55" i="2"/>
  <c r="J55" i="2"/>
  <c r="P55" i="2" s="1"/>
  <c r="N94" i="2"/>
  <c r="T94" i="2" s="1"/>
  <c r="M94" i="2"/>
  <c r="S94" i="2" s="1"/>
  <c r="L94" i="2"/>
  <c r="R94" i="2" s="1"/>
  <c r="K94" i="2"/>
  <c r="J94" i="2"/>
  <c r="P94" i="2" s="1"/>
  <c r="N149" i="2"/>
  <c r="T149" i="2" s="1"/>
  <c r="M149" i="2"/>
  <c r="S149" i="2" s="1"/>
  <c r="L149" i="2"/>
  <c r="R149" i="2" s="1"/>
  <c r="K149" i="2"/>
  <c r="J149" i="2"/>
  <c r="Q149" i="2" s="1"/>
  <c r="Q15" i="2"/>
  <c r="P15" i="2"/>
  <c r="N15" i="2"/>
  <c r="T15" i="2" s="1"/>
  <c r="M15" i="2"/>
  <c r="S15" i="2" s="1"/>
  <c r="L15" i="2"/>
  <c r="R15" i="2" s="1"/>
  <c r="K15" i="2"/>
  <c r="N23" i="2"/>
  <c r="T23" i="2" s="1"/>
  <c r="M23" i="2"/>
  <c r="S23" i="2" s="1"/>
  <c r="L23" i="2"/>
  <c r="R23" i="2" s="1"/>
  <c r="K23" i="2"/>
  <c r="J23" i="2"/>
  <c r="Q23" i="2" s="1"/>
  <c r="N152" i="2"/>
  <c r="T152" i="2" s="1"/>
  <c r="M152" i="2"/>
  <c r="S152" i="2" s="1"/>
  <c r="L152" i="2"/>
  <c r="R152" i="2" s="1"/>
  <c r="K152" i="2"/>
  <c r="J152" i="2"/>
  <c r="Q152" i="2" s="1"/>
  <c r="N99" i="2"/>
  <c r="T99" i="2" s="1"/>
  <c r="M99" i="2"/>
  <c r="S99" i="2" s="1"/>
  <c r="L99" i="2"/>
  <c r="R99" i="2" s="1"/>
  <c r="K99" i="2"/>
  <c r="J99" i="2"/>
  <c r="Q99" i="2" s="1"/>
  <c r="N20" i="2"/>
  <c r="T20" i="2" s="1"/>
  <c r="M20" i="2"/>
  <c r="S20" i="2" s="1"/>
  <c r="L20" i="2"/>
  <c r="R20" i="2" s="1"/>
  <c r="K20" i="2"/>
  <c r="J20" i="2"/>
  <c r="Q20" i="2" s="1"/>
  <c r="N25" i="2"/>
  <c r="T25" i="2" s="1"/>
  <c r="M25" i="2"/>
  <c r="S25" i="2" s="1"/>
  <c r="L25" i="2"/>
  <c r="R25" i="2" s="1"/>
  <c r="K25" i="2"/>
  <c r="J25" i="2"/>
  <c r="Q25" i="2" s="1"/>
  <c r="N121" i="2"/>
  <c r="T121" i="2" s="1"/>
  <c r="M121" i="2"/>
  <c r="S121" i="2" s="1"/>
  <c r="L121" i="2"/>
  <c r="R121" i="2" s="1"/>
  <c r="K121" i="2"/>
  <c r="J121" i="2"/>
  <c r="Q121" i="2" s="1"/>
  <c r="N16" i="2"/>
  <c r="T16" i="2" s="1"/>
  <c r="M16" i="2"/>
  <c r="S16" i="2" s="1"/>
  <c r="L16" i="2"/>
  <c r="R16" i="2" s="1"/>
  <c r="K16" i="2"/>
  <c r="J16" i="2"/>
  <c r="Q16" i="2" s="1"/>
  <c r="N18" i="2"/>
  <c r="T18" i="2" s="1"/>
  <c r="M18" i="2"/>
  <c r="S18" i="2" s="1"/>
  <c r="L18" i="2"/>
  <c r="R18" i="2" s="1"/>
  <c r="K18" i="2"/>
  <c r="J18" i="2"/>
  <c r="Q18" i="2" s="1"/>
  <c r="N114" i="2"/>
  <c r="T114" i="2" s="1"/>
  <c r="M114" i="2"/>
  <c r="S114" i="2" s="1"/>
  <c r="L114" i="2"/>
  <c r="R114" i="2" s="1"/>
  <c r="K114" i="2"/>
  <c r="J114" i="2"/>
  <c r="Q114" i="2" s="1"/>
  <c r="N79" i="2"/>
  <c r="T79" i="2" s="1"/>
  <c r="M79" i="2"/>
  <c r="S79" i="2" s="1"/>
  <c r="L79" i="2"/>
  <c r="R79" i="2" s="1"/>
  <c r="K79" i="2"/>
  <c r="J79" i="2"/>
  <c r="Q79" i="2" s="1"/>
  <c r="N68" i="2"/>
  <c r="T68" i="2" s="1"/>
  <c r="M68" i="2"/>
  <c r="S68" i="2" s="1"/>
  <c r="L68" i="2"/>
  <c r="R68" i="2" s="1"/>
  <c r="K68" i="2"/>
  <c r="J68" i="2"/>
  <c r="Q68" i="2" s="1"/>
  <c r="N44" i="2"/>
  <c r="T44" i="2" s="1"/>
  <c r="M44" i="2"/>
  <c r="S44" i="2" s="1"/>
  <c r="L44" i="2"/>
  <c r="R44" i="2" s="1"/>
  <c r="K44" i="2"/>
  <c r="J44" i="2"/>
  <c r="Q44" i="2" s="1"/>
  <c r="N71" i="2"/>
  <c r="T71" i="2" s="1"/>
  <c r="M71" i="2"/>
  <c r="S71" i="2" s="1"/>
  <c r="L71" i="2"/>
  <c r="R71" i="2" s="1"/>
  <c r="K71" i="2"/>
  <c r="J71" i="2"/>
  <c r="Q71" i="2" s="1"/>
  <c r="N83" i="2"/>
  <c r="T83" i="2" s="1"/>
  <c r="M83" i="2"/>
  <c r="S83" i="2" s="1"/>
  <c r="L83" i="2"/>
  <c r="R83" i="2" s="1"/>
  <c r="K83" i="2"/>
  <c r="J83" i="2"/>
  <c r="Q83" i="2" s="1"/>
  <c r="N137" i="2"/>
  <c r="T137" i="2" s="1"/>
  <c r="M137" i="2"/>
  <c r="S137" i="2" s="1"/>
  <c r="L137" i="2"/>
  <c r="R137" i="2" s="1"/>
  <c r="K137" i="2"/>
  <c r="Q137" i="2"/>
  <c r="N33" i="2"/>
  <c r="T33" i="2" s="1"/>
  <c r="M33" i="2"/>
  <c r="S33" i="2" s="1"/>
  <c r="L33" i="2"/>
  <c r="R33" i="2" s="1"/>
  <c r="K33" i="2"/>
  <c r="J33" i="2"/>
  <c r="Q33" i="2" s="1"/>
  <c r="N88" i="2"/>
  <c r="T88" i="2" s="1"/>
  <c r="M88" i="2"/>
  <c r="S88" i="2" s="1"/>
  <c r="L88" i="2"/>
  <c r="R88" i="2" s="1"/>
  <c r="K88" i="2"/>
  <c r="J88" i="2"/>
  <c r="Q88" i="2" s="1"/>
  <c r="N78" i="2"/>
  <c r="T78" i="2" s="1"/>
  <c r="M78" i="2"/>
  <c r="S78" i="2" s="1"/>
  <c r="L78" i="2"/>
  <c r="R78" i="2" s="1"/>
  <c r="K78" i="2"/>
  <c r="J78" i="2"/>
  <c r="Q78" i="2" s="1"/>
  <c r="N150" i="2"/>
  <c r="T150" i="2" s="1"/>
  <c r="M150" i="2"/>
  <c r="S150" i="2" s="1"/>
  <c r="L150" i="2"/>
  <c r="R150" i="2" s="1"/>
  <c r="K150" i="2"/>
  <c r="J150" i="2"/>
  <c r="Q150" i="2" s="1"/>
  <c r="N81" i="2"/>
  <c r="T81" i="2" s="1"/>
  <c r="M81" i="2"/>
  <c r="S81" i="2" s="1"/>
  <c r="L81" i="2"/>
  <c r="R81" i="2" s="1"/>
  <c r="K81" i="2"/>
  <c r="J81" i="2"/>
  <c r="Q81" i="2" s="1"/>
  <c r="N70" i="2"/>
  <c r="T70" i="2" s="1"/>
  <c r="M70" i="2"/>
  <c r="S70" i="2" s="1"/>
  <c r="L70" i="2"/>
  <c r="R70" i="2" s="1"/>
  <c r="K70" i="2"/>
  <c r="J70" i="2"/>
  <c r="Q70" i="2" s="1"/>
  <c r="N76" i="2"/>
  <c r="T76" i="2" s="1"/>
  <c r="M76" i="2"/>
  <c r="S76" i="2" s="1"/>
  <c r="L76" i="2"/>
  <c r="R76" i="2" s="1"/>
  <c r="K76" i="2"/>
  <c r="J76" i="2"/>
  <c r="Q76" i="2" s="1"/>
  <c r="N102" i="2"/>
  <c r="T102" i="2" s="1"/>
  <c r="M102" i="2"/>
  <c r="S102" i="2" s="1"/>
  <c r="L102" i="2"/>
  <c r="R102" i="2" s="1"/>
  <c r="K102" i="2"/>
  <c r="J102" i="2"/>
  <c r="Q102" i="2" s="1"/>
  <c r="J223" i="1"/>
  <c r="Q223" i="1" s="1"/>
  <c r="K223" i="1"/>
  <c r="L223" i="1"/>
  <c r="R223" i="1" s="1"/>
  <c r="M223" i="1"/>
  <c r="S223" i="1" s="1"/>
  <c r="N223" i="1"/>
  <c r="T223" i="1" s="1"/>
  <c r="J224" i="1"/>
  <c r="P224" i="1" s="1"/>
  <c r="K224" i="1"/>
  <c r="L224" i="1"/>
  <c r="R224" i="1" s="1"/>
  <c r="M224" i="1"/>
  <c r="S224" i="1" s="1"/>
  <c r="N224" i="1"/>
  <c r="T224" i="1" s="1"/>
  <c r="J225" i="1"/>
  <c r="K225" i="1"/>
  <c r="L225" i="1"/>
  <c r="M225" i="1"/>
  <c r="S225" i="1" s="1"/>
  <c r="N225" i="1"/>
  <c r="T225" i="1" s="1"/>
  <c r="R225" i="1"/>
  <c r="J226" i="1"/>
  <c r="P226" i="1" s="1"/>
  <c r="K226" i="1"/>
  <c r="L226" i="1"/>
  <c r="R226" i="1" s="1"/>
  <c r="M226" i="1"/>
  <c r="S226" i="1" s="1"/>
  <c r="N226" i="1"/>
  <c r="T226" i="1" s="1"/>
  <c r="O226" i="1"/>
  <c r="U226" i="1" s="1"/>
  <c r="J219" i="1"/>
  <c r="K219" i="1"/>
  <c r="L219" i="1"/>
  <c r="R219" i="1" s="1"/>
  <c r="M219" i="1"/>
  <c r="S219" i="1" s="1"/>
  <c r="N219" i="1"/>
  <c r="T219" i="1"/>
  <c r="J220" i="1"/>
  <c r="Q220" i="1" s="1"/>
  <c r="K220" i="1"/>
  <c r="L220" i="1"/>
  <c r="M220" i="1"/>
  <c r="S220" i="1" s="1"/>
  <c r="N220" i="1"/>
  <c r="T220" i="1" s="1"/>
  <c r="R220" i="1"/>
  <c r="J221" i="1"/>
  <c r="P221" i="1" s="1"/>
  <c r="K221" i="1"/>
  <c r="L221" i="1"/>
  <c r="R221" i="1" s="1"/>
  <c r="M221" i="1"/>
  <c r="S221" i="1" s="1"/>
  <c r="N221" i="1"/>
  <c r="T221" i="1"/>
  <c r="J222" i="1"/>
  <c r="P222" i="1" s="1"/>
  <c r="K222" i="1"/>
  <c r="L222" i="1"/>
  <c r="R222" i="1" s="1"/>
  <c r="M222" i="1"/>
  <c r="S222" i="1" s="1"/>
  <c r="N222" i="1"/>
  <c r="T222" i="1" s="1"/>
  <c r="J204" i="1"/>
  <c r="K204" i="1"/>
  <c r="L204" i="1"/>
  <c r="R204" i="1" s="1"/>
  <c r="M204" i="1"/>
  <c r="S204" i="1" s="1"/>
  <c r="N204" i="1"/>
  <c r="T204" i="1" s="1"/>
  <c r="J205" i="1"/>
  <c r="K205" i="1"/>
  <c r="L205" i="1"/>
  <c r="R205" i="1" s="1"/>
  <c r="M205" i="1"/>
  <c r="S205" i="1" s="1"/>
  <c r="N205" i="1"/>
  <c r="T205" i="1" s="1"/>
  <c r="Q205" i="1"/>
  <c r="J206" i="1"/>
  <c r="K206" i="1"/>
  <c r="L206" i="1"/>
  <c r="R206" i="1" s="1"/>
  <c r="M206" i="1"/>
  <c r="S206" i="1" s="1"/>
  <c r="N206" i="1"/>
  <c r="T206" i="1" s="1"/>
  <c r="J207" i="1"/>
  <c r="K207" i="1"/>
  <c r="L207" i="1"/>
  <c r="M207" i="1"/>
  <c r="S207" i="1" s="1"/>
  <c r="N207" i="1"/>
  <c r="T207" i="1" s="1"/>
  <c r="R207" i="1"/>
  <c r="J208" i="1"/>
  <c r="K208" i="1"/>
  <c r="L208" i="1"/>
  <c r="R208" i="1" s="1"/>
  <c r="M208" i="1"/>
  <c r="S208" i="1" s="1"/>
  <c r="N208" i="1"/>
  <c r="T208" i="1"/>
  <c r="J209" i="1"/>
  <c r="K209" i="1"/>
  <c r="L209" i="1"/>
  <c r="R209" i="1" s="1"/>
  <c r="M209" i="1"/>
  <c r="S209" i="1" s="1"/>
  <c r="N209" i="1"/>
  <c r="T209" i="1" s="1"/>
  <c r="Q209" i="1"/>
  <c r="J210" i="1"/>
  <c r="K210" i="1"/>
  <c r="L210" i="1"/>
  <c r="R210" i="1" s="1"/>
  <c r="M210" i="1"/>
  <c r="S210" i="1" s="1"/>
  <c r="N210" i="1"/>
  <c r="T210" i="1"/>
  <c r="J211" i="1"/>
  <c r="P211" i="1" s="1"/>
  <c r="K211" i="1"/>
  <c r="L211" i="1"/>
  <c r="R211" i="1" s="1"/>
  <c r="M211" i="1"/>
  <c r="S211" i="1" s="1"/>
  <c r="N211" i="1"/>
  <c r="T211" i="1" s="1"/>
  <c r="J212" i="1"/>
  <c r="Q212" i="1" s="1"/>
  <c r="K212" i="1"/>
  <c r="L212" i="1"/>
  <c r="R212" i="1" s="1"/>
  <c r="M212" i="1"/>
  <c r="S212" i="1" s="1"/>
  <c r="N212" i="1"/>
  <c r="T212" i="1" s="1"/>
  <c r="J213" i="1"/>
  <c r="P213" i="1" s="1"/>
  <c r="K213" i="1"/>
  <c r="L213" i="1"/>
  <c r="R213" i="1" s="1"/>
  <c r="M213" i="1"/>
  <c r="S213" i="1" s="1"/>
  <c r="N213" i="1"/>
  <c r="T213" i="1" s="1"/>
  <c r="Q213" i="1"/>
  <c r="J214" i="1"/>
  <c r="Q214" i="1" s="1"/>
  <c r="K214" i="1"/>
  <c r="L214" i="1"/>
  <c r="R214" i="1" s="1"/>
  <c r="M214" i="1"/>
  <c r="S214" i="1" s="1"/>
  <c r="N214" i="1"/>
  <c r="T214" i="1"/>
  <c r="J215" i="1"/>
  <c r="Q215" i="1" s="1"/>
  <c r="K215" i="1"/>
  <c r="L215" i="1"/>
  <c r="R215" i="1" s="1"/>
  <c r="M215" i="1"/>
  <c r="S215" i="1" s="1"/>
  <c r="N215" i="1"/>
  <c r="T215" i="1" s="1"/>
  <c r="J216" i="1"/>
  <c r="Q216" i="1" s="1"/>
  <c r="K216" i="1"/>
  <c r="L216" i="1"/>
  <c r="R216" i="1" s="1"/>
  <c r="M216" i="1"/>
  <c r="S216" i="1" s="1"/>
  <c r="N216" i="1"/>
  <c r="T216" i="1" s="1"/>
  <c r="J217" i="1"/>
  <c r="P217" i="1" s="1"/>
  <c r="K217" i="1"/>
  <c r="L217" i="1"/>
  <c r="R217" i="1" s="1"/>
  <c r="M217" i="1"/>
  <c r="S217" i="1" s="1"/>
  <c r="N217" i="1"/>
  <c r="T217" i="1" s="1"/>
  <c r="Q217" i="1"/>
  <c r="J218" i="1"/>
  <c r="K218" i="1"/>
  <c r="L218" i="1"/>
  <c r="R218" i="1" s="1"/>
  <c r="M218" i="1"/>
  <c r="S218" i="1" s="1"/>
  <c r="N218" i="1"/>
  <c r="T218" i="1"/>
  <c r="J203" i="1"/>
  <c r="K203" i="1"/>
  <c r="L203" i="1"/>
  <c r="M203" i="1"/>
  <c r="S203" i="1" s="1"/>
  <c r="N203" i="1"/>
  <c r="T203" i="1" s="1"/>
  <c r="R203" i="1"/>
  <c r="N33" i="1"/>
  <c r="M33" i="1"/>
  <c r="S33" i="1" s="1"/>
  <c r="L33" i="1"/>
  <c r="R33" i="1" s="1"/>
  <c r="K33" i="1"/>
  <c r="J33" i="1"/>
  <c r="P33" i="1" s="1"/>
  <c r="N16" i="1"/>
  <c r="T16" i="1" s="1"/>
  <c r="M16" i="1"/>
  <c r="S16" i="1" s="1"/>
  <c r="L16" i="1"/>
  <c r="R16" i="1" s="1"/>
  <c r="K16" i="1"/>
  <c r="J16" i="1"/>
  <c r="Q16" i="1" s="1"/>
  <c r="N202" i="1"/>
  <c r="T202" i="1" s="1"/>
  <c r="M202" i="1"/>
  <c r="S202" i="1" s="1"/>
  <c r="L202" i="1"/>
  <c r="R202" i="1" s="1"/>
  <c r="K202" i="1"/>
  <c r="J202" i="1"/>
  <c r="N201" i="1"/>
  <c r="T201" i="1" s="1"/>
  <c r="M201" i="1"/>
  <c r="S201" i="1" s="1"/>
  <c r="L201" i="1"/>
  <c r="R201" i="1" s="1"/>
  <c r="K201" i="1"/>
  <c r="J201" i="1"/>
  <c r="N200" i="1"/>
  <c r="T200" i="1" s="1"/>
  <c r="M200" i="1"/>
  <c r="S200" i="1" s="1"/>
  <c r="L200" i="1"/>
  <c r="R200" i="1" s="1"/>
  <c r="K200" i="1"/>
  <c r="J200" i="1"/>
  <c r="N199" i="1"/>
  <c r="T199" i="1" s="1"/>
  <c r="M199" i="1"/>
  <c r="S199" i="1" s="1"/>
  <c r="L199" i="1"/>
  <c r="R199" i="1" s="1"/>
  <c r="K199" i="1"/>
  <c r="J199" i="1"/>
  <c r="N198" i="1"/>
  <c r="T198" i="1" s="1"/>
  <c r="M198" i="1"/>
  <c r="S198" i="1" s="1"/>
  <c r="L198" i="1"/>
  <c r="R198" i="1" s="1"/>
  <c r="K198" i="1"/>
  <c r="J198" i="1"/>
  <c r="N197" i="1"/>
  <c r="T197" i="1" s="1"/>
  <c r="M197" i="1"/>
  <c r="S197" i="1" s="1"/>
  <c r="L197" i="1"/>
  <c r="R197" i="1" s="1"/>
  <c r="K197" i="1"/>
  <c r="J197" i="1"/>
  <c r="N196" i="1"/>
  <c r="T196" i="1" s="1"/>
  <c r="M196" i="1"/>
  <c r="S196" i="1" s="1"/>
  <c r="L196" i="1"/>
  <c r="R196" i="1" s="1"/>
  <c r="K196" i="1"/>
  <c r="J196" i="1"/>
  <c r="Q195" i="1"/>
  <c r="P195" i="1"/>
  <c r="N195" i="1"/>
  <c r="T195" i="1" s="1"/>
  <c r="M195" i="1"/>
  <c r="S195" i="1" s="1"/>
  <c r="L195" i="1"/>
  <c r="R195" i="1" s="1"/>
  <c r="K195" i="1"/>
  <c r="N194" i="1"/>
  <c r="T194" i="1" s="1"/>
  <c r="M194" i="1"/>
  <c r="S194" i="1" s="1"/>
  <c r="L194" i="1"/>
  <c r="R194" i="1" s="1"/>
  <c r="K194" i="1"/>
  <c r="J194" i="1"/>
  <c r="N193" i="1"/>
  <c r="T193" i="1" s="1"/>
  <c r="M193" i="1"/>
  <c r="S193" i="1" s="1"/>
  <c r="L193" i="1"/>
  <c r="R193" i="1" s="1"/>
  <c r="K193" i="1"/>
  <c r="J193" i="1"/>
  <c r="P193" i="1" s="1"/>
  <c r="N192" i="1"/>
  <c r="T192" i="1" s="1"/>
  <c r="M192" i="1"/>
  <c r="S192" i="1" s="1"/>
  <c r="L192" i="1"/>
  <c r="R192" i="1" s="1"/>
  <c r="K192" i="1"/>
  <c r="J192" i="1"/>
  <c r="P192" i="1" s="1"/>
  <c r="N191" i="1"/>
  <c r="T191" i="1" s="1"/>
  <c r="M191" i="1"/>
  <c r="S191" i="1" s="1"/>
  <c r="L191" i="1"/>
  <c r="R191" i="1" s="1"/>
  <c r="K191" i="1"/>
  <c r="J191" i="1"/>
  <c r="P191" i="1" s="1"/>
  <c r="N190" i="1"/>
  <c r="T190" i="1" s="1"/>
  <c r="M190" i="1"/>
  <c r="S190" i="1" s="1"/>
  <c r="L190" i="1"/>
  <c r="R190" i="1" s="1"/>
  <c r="K190" i="1"/>
  <c r="J190" i="1"/>
  <c r="Q190" i="1" s="1"/>
  <c r="N189" i="1"/>
  <c r="T189" i="1" s="1"/>
  <c r="M189" i="1"/>
  <c r="S189" i="1" s="1"/>
  <c r="L189" i="1"/>
  <c r="R189" i="1" s="1"/>
  <c r="K189" i="1"/>
  <c r="J189" i="1"/>
  <c r="P189" i="1" s="1"/>
  <c r="N188" i="1"/>
  <c r="T188" i="1" s="1"/>
  <c r="M188" i="1"/>
  <c r="S188" i="1" s="1"/>
  <c r="L188" i="1"/>
  <c r="R188" i="1" s="1"/>
  <c r="K188" i="1"/>
  <c r="J188" i="1"/>
  <c r="P188" i="1" s="1"/>
  <c r="N187" i="1"/>
  <c r="T187" i="1" s="1"/>
  <c r="M187" i="1"/>
  <c r="S187" i="1" s="1"/>
  <c r="L187" i="1"/>
  <c r="R187" i="1" s="1"/>
  <c r="K187" i="1"/>
  <c r="J187" i="1"/>
  <c r="Q187" i="1" s="1"/>
  <c r="N186" i="1"/>
  <c r="T186" i="1" s="1"/>
  <c r="M186" i="1"/>
  <c r="S186" i="1" s="1"/>
  <c r="L186" i="1"/>
  <c r="R186" i="1" s="1"/>
  <c r="K186" i="1"/>
  <c r="J186" i="1"/>
  <c r="P186" i="1" s="1"/>
  <c r="N185" i="1"/>
  <c r="T185" i="1" s="1"/>
  <c r="M185" i="1"/>
  <c r="S185" i="1" s="1"/>
  <c r="L185" i="1"/>
  <c r="R185" i="1" s="1"/>
  <c r="K185" i="1"/>
  <c r="J185" i="1"/>
  <c r="Q185" i="1" s="1"/>
  <c r="N184" i="1"/>
  <c r="T184" i="1" s="1"/>
  <c r="M184" i="1"/>
  <c r="S184" i="1" s="1"/>
  <c r="L184" i="1"/>
  <c r="R184" i="1" s="1"/>
  <c r="K184" i="1"/>
  <c r="J184" i="1"/>
  <c r="Q184" i="1" s="1"/>
  <c r="N183" i="1"/>
  <c r="T183" i="1" s="1"/>
  <c r="M183" i="1"/>
  <c r="S183" i="1" s="1"/>
  <c r="L183" i="1"/>
  <c r="R183" i="1" s="1"/>
  <c r="K183" i="1"/>
  <c r="J183" i="1"/>
  <c r="Q183" i="1" s="1"/>
  <c r="N182" i="1"/>
  <c r="T182" i="1" s="1"/>
  <c r="M182" i="1"/>
  <c r="S182" i="1" s="1"/>
  <c r="L182" i="1"/>
  <c r="R182" i="1" s="1"/>
  <c r="K182" i="1"/>
  <c r="J182" i="1"/>
  <c r="P182" i="1" s="1"/>
  <c r="N181" i="1"/>
  <c r="T181" i="1" s="1"/>
  <c r="M181" i="1"/>
  <c r="S181" i="1" s="1"/>
  <c r="L181" i="1"/>
  <c r="R181" i="1" s="1"/>
  <c r="K181" i="1"/>
  <c r="J181" i="1"/>
  <c r="P181" i="1" s="1"/>
  <c r="N180" i="1"/>
  <c r="T180" i="1" s="1"/>
  <c r="M180" i="1"/>
  <c r="S180" i="1" s="1"/>
  <c r="L180" i="1"/>
  <c r="R180" i="1" s="1"/>
  <c r="K180" i="1"/>
  <c r="J180" i="1"/>
  <c r="Q180" i="1" s="1"/>
  <c r="N179" i="1"/>
  <c r="T179" i="1" s="1"/>
  <c r="M179" i="1"/>
  <c r="S179" i="1" s="1"/>
  <c r="L179" i="1"/>
  <c r="R179" i="1" s="1"/>
  <c r="K179" i="1"/>
  <c r="J179" i="1"/>
  <c r="P179" i="1" s="1"/>
  <c r="N178" i="1"/>
  <c r="T178" i="1" s="1"/>
  <c r="M178" i="1"/>
  <c r="S178" i="1" s="1"/>
  <c r="L178" i="1"/>
  <c r="R178" i="1" s="1"/>
  <c r="K178" i="1"/>
  <c r="J178" i="1"/>
  <c r="P178" i="1" s="1"/>
  <c r="N177" i="1"/>
  <c r="T177" i="1" s="1"/>
  <c r="M177" i="1"/>
  <c r="S177" i="1" s="1"/>
  <c r="L177" i="1"/>
  <c r="R177" i="1" s="1"/>
  <c r="K177" i="1"/>
  <c r="J177" i="1"/>
  <c r="P177" i="1" s="1"/>
  <c r="N176" i="1"/>
  <c r="T176" i="1" s="1"/>
  <c r="M176" i="1"/>
  <c r="S176" i="1" s="1"/>
  <c r="L176" i="1"/>
  <c r="R176" i="1" s="1"/>
  <c r="K176" i="1"/>
  <c r="J176" i="1"/>
  <c r="P176" i="1" s="1"/>
  <c r="N175" i="1"/>
  <c r="T175" i="1" s="1"/>
  <c r="M175" i="1"/>
  <c r="S175" i="1" s="1"/>
  <c r="L175" i="1"/>
  <c r="R175" i="1" s="1"/>
  <c r="K175" i="1"/>
  <c r="J175" i="1"/>
  <c r="Q175" i="1" s="1"/>
  <c r="N174" i="1"/>
  <c r="T174" i="1" s="1"/>
  <c r="M174" i="1"/>
  <c r="S174" i="1" s="1"/>
  <c r="L174" i="1"/>
  <c r="R174" i="1" s="1"/>
  <c r="K174" i="1"/>
  <c r="J174" i="1"/>
  <c r="Q174" i="1" s="1"/>
  <c r="N173" i="1"/>
  <c r="T173" i="1" s="1"/>
  <c r="M173" i="1"/>
  <c r="S173" i="1" s="1"/>
  <c r="L173" i="1"/>
  <c r="R173" i="1" s="1"/>
  <c r="K173" i="1"/>
  <c r="J173" i="1"/>
  <c r="Q173" i="1" s="1"/>
  <c r="N172" i="1"/>
  <c r="T172" i="1" s="1"/>
  <c r="M172" i="1"/>
  <c r="S172" i="1" s="1"/>
  <c r="L172" i="1"/>
  <c r="R172" i="1" s="1"/>
  <c r="K172" i="1"/>
  <c r="J172" i="1"/>
  <c r="Q172" i="1" s="1"/>
  <c r="N171" i="1"/>
  <c r="T171" i="1" s="1"/>
  <c r="M171" i="1"/>
  <c r="S171" i="1" s="1"/>
  <c r="L171" i="1"/>
  <c r="R171" i="1" s="1"/>
  <c r="K171" i="1"/>
  <c r="J171" i="1"/>
  <c r="Q171" i="1" s="1"/>
  <c r="N170" i="1"/>
  <c r="T170" i="1" s="1"/>
  <c r="M170" i="1"/>
  <c r="S170" i="1" s="1"/>
  <c r="L170" i="1"/>
  <c r="R170" i="1" s="1"/>
  <c r="K170" i="1"/>
  <c r="J170" i="1"/>
  <c r="Q170" i="1" s="1"/>
  <c r="N169" i="1"/>
  <c r="T169" i="1" s="1"/>
  <c r="M169" i="1"/>
  <c r="S169" i="1" s="1"/>
  <c r="L169" i="1"/>
  <c r="R169" i="1" s="1"/>
  <c r="K169" i="1"/>
  <c r="J169" i="1"/>
  <c r="P169" i="1" s="1"/>
  <c r="N168" i="1"/>
  <c r="T168" i="1" s="1"/>
  <c r="M168" i="1"/>
  <c r="S168" i="1" s="1"/>
  <c r="L168" i="1"/>
  <c r="R168" i="1" s="1"/>
  <c r="K168" i="1"/>
  <c r="J168" i="1"/>
  <c r="Q168" i="1" s="1"/>
  <c r="N167" i="1"/>
  <c r="T167" i="1" s="1"/>
  <c r="M167" i="1"/>
  <c r="S167" i="1" s="1"/>
  <c r="L167" i="1"/>
  <c r="R167" i="1" s="1"/>
  <c r="K167" i="1"/>
  <c r="J167" i="1"/>
  <c r="P167" i="1" s="1"/>
  <c r="N166" i="1"/>
  <c r="T166" i="1" s="1"/>
  <c r="M166" i="1"/>
  <c r="S166" i="1" s="1"/>
  <c r="L166" i="1"/>
  <c r="R166" i="1" s="1"/>
  <c r="K166" i="1"/>
  <c r="J166" i="1"/>
  <c r="Q166" i="1" s="1"/>
  <c r="N165" i="1"/>
  <c r="T165" i="1" s="1"/>
  <c r="M165" i="1"/>
  <c r="S165" i="1" s="1"/>
  <c r="L165" i="1"/>
  <c r="R165" i="1" s="1"/>
  <c r="K165" i="1"/>
  <c r="J165" i="1"/>
  <c r="P165" i="1" s="1"/>
  <c r="N164" i="1"/>
  <c r="T164" i="1" s="1"/>
  <c r="M164" i="1"/>
  <c r="S164" i="1" s="1"/>
  <c r="L164" i="1"/>
  <c r="R164" i="1" s="1"/>
  <c r="K164" i="1"/>
  <c r="J164" i="1"/>
  <c r="P164" i="1" s="1"/>
  <c r="N163" i="1"/>
  <c r="T163" i="1" s="1"/>
  <c r="M163" i="1"/>
  <c r="S163" i="1" s="1"/>
  <c r="L163" i="1"/>
  <c r="R163" i="1" s="1"/>
  <c r="K163" i="1"/>
  <c r="J163" i="1"/>
  <c r="N162" i="1"/>
  <c r="T162" i="1" s="1"/>
  <c r="M162" i="1"/>
  <c r="S162" i="1" s="1"/>
  <c r="L162" i="1"/>
  <c r="R162" i="1" s="1"/>
  <c r="K162" i="1"/>
  <c r="J162" i="1"/>
  <c r="Q162" i="1" s="1"/>
  <c r="N161" i="1"/>
  <c r="T161" i="1" s="1"/>
  <c r="M161" i="1"/>
  <c r="S161" i="1" s="1"/>
  <c r="L161" i="1"/>
  <c r="R161" i="1" s="1"/>
  <c r="K161" i="1"/>
  <c r="J161" i="1"/>
  <c r="N160" i="1"/>
  <c r="T160" i="1" s="1"/>
  <c r="M160" i="1"/>
  <c r="S160" i="1" s="1"/>
  <c r="L160" i="1"/>
  <c r="R160" i="1" s="1"/>
  <c r="K160" i="1"/>
  <c r="J160" i="1"/>
  <c r="Q160" i="1" s="1"/>
  <c r="N159" i="1"/>
  <c r="T159" i="1" s="1"/>
  <c r="M159" i="1"/>
  <c r="S159" i="1" s="1"/>
  <c r="L159" i="1"/>
  <c r="R159" i="1" s="1"/>
  <c r="K159" i="1"/>
  <c r="J159" i="1"/>
  <c r="Q159" i="1" s="1"/>
  <c r="N158" i="1"/>
  <c r="T158" i="1" s="1"/>
  <c r="M158" i="1"/>
  <c r="S158" i="1" s="1"/>
  <c r="L158" i="1"/>
  <c r="R158" i="1" s="1"/>
  <c r="K158" i="1"/>
  <c r="J158" i="1"/>
  <c r="Q158" i="1" s="1"/>
  <c r="N157" i="1"/>
  <c r="T157" i="1" s="1"/>
  <c r="M157" i="1"/>
  <c r="S157" i="1" s="1"/>
  <c r="L157" i="1"/>
  <c r="R157" i="1" s="1"/>
  <c r="K157" i="1"/>
  <c r="J157" i="1"/>
  <c r="Q157" i="1" s="1"/>
  <c r="N156" i="1"/>
  <c r="T156" i="1" s="1"/>
  <c r="M156" i="1"/>
  <c r="S156" i="1" s="1"/>
  <c r="L156" i="1"/>
  <c r="R156" i="1" s="1"/>
  <c r="K156" i="1"/>
  <c r="J156" i="1"/>
  <c r="Q156" i="1" s="1"/>
  <c r="N155" i="1"/>
  <c r="T155" i="1" s="1"/>
  <c r="M155" i="1"/>
  <c r="S155" i="1" s="1"/>
  <c r="L155" i="1"/>
  <c r="R155" i="1" s="1"/>
  <c r="K155" i="1"/>
  <c r="J155" i="1"/>
  <c r="Q155" i="1" s="1"/>
  <c r="N154" i="1"/>
  <c r="T154" i="1" s="1"/>
  <c r="M154" i="1"/>
  <c r="S154" i="1" s="1"/>
  <c r="L154" i="1"/>
  <c r="R154" i="1" s="1"/>
  <c r="K154" i="1"/>
  <c r="J154" i="1"/>
  <c r="Q154" i="1" s="1"/>
  <c r="N153" i="1"/>
  <c r="T153" i="1" s="1"/>
  <c r="M153" i="1"/>
  <c r="S153" i="1" s="1"/>
  <c r="L153" i="1"/>
  <c r="R153" i="1" s="1"/>
  <c r="K153" i="1"/>
  <c r="J153" i="1"/>
  <c r="Q153" i="1" s="1"/>
  <c r="N152" i="1"/>
  <c r="T152" i="1" s="1"/>
  <c r="M152" i="1"/>
  <c r="S152" i="1" s="1"/>
  <c r="L152" i="1"/>
  <c r="R152" i="1" s="1"/>
  <c r="K152" i="1"/>
  <c r="J152" i="1"/>
  <c r="Q152" i="1" s="1"/>
  <c r="N151" i="1"/>
  <c r="T151" i="1" s="1"/>
  <c r="M151" i="1"/>
  <c r="S151" i="1" s="1"/>
  <c r="L151" i="1"/>
  <c r="R151" i="1" s="1"/>
  <c r="K151" i="1"/>
  <c r="J151" i="1"/>
  <c r="Q151" i="1" s="1"/>
  <c r="N150" i="1"/>
  <c r="T150" i="1" s="1"/>
  <c r="M150" i="1"/>
  <c r="S150" i="1" s="1"/>
  <c r="L150" i="1"/>
  <c r="R150" i="1" s="1"/>
  <c r="K150" i="1"/>
  <c r="J150" i="1"/>
  <c r="Q150" i="1" s="1"/>
  <c r="N149" i="1"/>
  <c r="T149" i="1" s="1"/>
  <c r="M149" i="1"/>
  <c r="S149" i="1" s="1"/>
  <c r="L149" i="1"/>
  <c r="R149" i="1" s="1"/>
  <c r="K149" i="1"/>
  <c r="J149" i="1"/>
  <c r="Q149" i="1" s="1"/>
  <c r="N148" i="1"/>
  <c r="T148" i="1" s="1"/>
  <c r="M148" i="1"/>
  <c r="S148" i="1" s="1"/>
  <c r="L148" i="1"/>
  <c r="R148" i="1" s="1"/>
  <c r="K148" i="1"/>
  <c r="J148" i="1"/>
  <c r="Q148" i="1" s="1"/>
  <c r="N147" i="1"/>
  <c r="T147" i="1" s="1"/>
  <c r="M147" i="1"/>
  <c r="S147" i="1" s="1"/>
  <c r="L147" i="1"/>
  <c r="R147" i="1" s="1"/>
  <c r="K147" i="1"/>
  <c r="J147" i="1"/>
  <c r="Q147" i="1" s="1"/>
  <c r="N146" i="1"/>
  <c r="T146" i="1" s="1"/>
  <c r="M146" i="1"/>
  <c r="S146" i="1" s="1"/>
  <c r="L146" i="1"/>
  <c r="R146" i="1" s="1"/>
  <c r="K146" i="1"/>
  <c r="J146" i="1"/>
  <c r="Q146" i="1" s="1"/>
  <c r="N145" i="1"/>
  <c r="T145" i="1" s="1"/>
  <c r="M145" i="1"/>
  <c r="S145" i="1" s="1"/>
  <c r="L145" i="1"/>
  <c r="R145" i="1" s="1"/>
  <c r="K145" i="1"/>
  <c r="J145" i="1"/>
  <c r="Q145" i="1" s="1"/>
  <c r="N144" i="1"/>
  <c r="T144" i="1" s="1"/>
  <c r="M144" i="1"/>
  <c r="S144" i="1" s="1"/>
  <c r="L144" i="1"/>
  <c r="R144" i="1" s="1"/>
  <c r="K144" i="1"/>
  <c r="J144" i="1"/>
  <c r="Q144" i="1" s="1"/>
  <c r="N143" i="1"/>
  <c r="T143" i="1" s="1"/>
  <c r="M143" i="1"/>
  <c r="S143" i="1" s="1"/>
  <c r="L143" i="1"/>
  <c r="R143" i="1" s="1"/>
  <c r="K143" i="1"/>
  <c r="J143" i="1"/>
  <c r="Q143" i="1" s="1"/>
  <c r="N142" i="1"/>
  <c r="T142" i="1" s="1"/>
  <c r="M142" i="1"/>
  <c r="S142" i="1" s="1"/>
  <c r="L142" i="1"/>
  <c r="R142" i="1" s="1"/>
  <c r="K142" i="1"/>
  <c r="J142" i="1"/>
  <c r="Q142" i="1" s="1"/>
  <c r="N141" i="1"/>
  <c r="T141" i="1" s="1"/>
  <c r="M141" i="1"/>
  <c r="S141" i="1" s="1"/>
  <c r="L141" i="1"/>
  <c r="R141" i="1" s="1"/>
  <c r="K141" i="1"/>
  <c r="J141" i="1"/>
  <c r="Q141" i="1" s="1"/>
  <c r="N140" i="1"/>
  <c r="T140" i="1" s="1"/>
  <c r="M140" i="1"/>
  <c r="S140" i="1" s="1"/>
  <c r="L140" i="1"/>
  <c r="R140" i="1" s="1"/>
  <c r="K140" i="1"/>
  <c r="J140" i="1"/>
  <c r="Q140" i="1" s="1"/>
  <c r="N139" i="1"/>
  <c r="T139" i="1" s="1"/>
  <c r="M139" i="1"/>
  <c r="S139" i="1" s="1"/>
  <c r="L139" i="1"/>
  <c r="R139" i="1" s="1"/>
  <c r="K139" i="1"/>
  <c r="J139" i="1"/>
  <c r="N138" i="1"/>
  <c r="T138" i="1" s="1"/>
  <c r="M138" i="1"/>
  <c r="S138" i="1" s="1"/>
  <c r="L138" i="1"/>
  <c r="R138" i="1" s="1"/>
  <c r="K138" i="1"/>
  <c r="J138" i="1"/>
  <c r="N137" i="1"/>
  <c r="T137" i="1" s="1"/>
  <c r="M137" i="1"/>
  <c r="S137" i="1" s="1"/>
  <c r="L137" i="1"/>
  <c r="R137" i="1" s="1"/>
  <c r="K137" i="1"/>
  <c r="J137" i="1"/>
  <c r="N136" i="1"/>
  <c r="T136" i="1" s="1"/>
  <c r="M136" i="1"/>
  <c r="S136" i="1" s="1"/>
  <c r="L136" i="1"/>
  <c r="R136" i="1" s="1"/>
  <c r="K136" i="1"/>
  <c r="J136" i="1"/>
  <c r="Q136" i="1" s="1"/>
  <c r="N135" i="1"/>
  <c r="T135" i="1" s="1"/>
  <c r="M135" i="1"/>
  <c r="S135" i="1" s="1"/>
  <c r="L135" i="1"/>
  <c r="R135" i="1" s="1"/>
  <c r="K135" i="1"/>
  <c r="J135" i="1"/>
  <c r="N134" i="1"/>
  <c r="T134" i="1" s="1"/>
  <c r="M134" i="1"/>
  <c r="S134" i="1" s="1"/>
  <c r="L134" i="1"/>
  <c r="R134" i="1" s="1"/>
  <c r="K134" i="1"/>
  <c r="J134" i="1"/>
  <c r="N133" i="1"/>
  <c r="T133" i="1" s="1"/>
  <c r="M133" i="1"/>
  <c r="S133" i="1" s="1"/>
  <c r="L133" i="1"/>
  <c r="R133" i="1" s="1"/>
  <c r="K133" i="1"/>
  <c r="J133" i="1"/>
  <c r="N132" i="1"/>
  <c r="T132" i="1" s="1"/>
  <c r="M132" i="1"/>
  <c r="S132" i="1" s="1"/>
  <c r="L132" i="1"/>
  <c r="R132" i="1" s="1"/>
  <c r="K132" i="1"/>
  <c r="J132" i="1"/>
  <c r="Q132" i="1" s="1"/>
  <c r="N131" i="1"/>
  <c r="T131" i="1" s="1"/>
  <c r="M131" i="1"/>
  <c r="S131" i="1" s="1"/>
  <c r="L131" i="1"/>
  <c r="R131" i="1" s="1"/>
  <c r="K131" i="1"/>
  <c r="J131" i="1"/>
  <c r="N130" i="1"/>
  <c r="T130" i="1" s="1"/>
  <c r="M130" i="1"/>
  <c r="S130" i="1" s="1"/>
  <c r="L130" i="1"/>
  <c r="R130" i="1" s="1"/>
  <c r="K130" i="1"/>
  <c r="J130" i="1"/>
  <c r="N129" i="1"/>
  <c r="T129" i="1" s="1"/>
  <c r="M129" i="1"/>
  <c r="S129" i="1" s="1"/>
  <c r="L129" i="1"/>
  <c r="R129" i="1" s="1"/>
  <c r="K129" i="1"/>
  <c r="J129" i="1"/>
  <c r="N128" i="1"/>
  <c r="T128" i="1" s="1"/>
  <c r="M128" i="1"/>
  <c r="S128" i="1" s="1"/>
  <c r="L128" i="1"/>
  <c r="R128" i="1" s="1"/>
  <c r="K128" i="1"/>
  <c r="J128" i="1"/>
  <c r="Q128" i="1" s="1"/>
  <c r="N127" i="1"/>
  <c r="T127" i="1" s="1"/>
  <c r="M127" i="1"/>
  <c r="S127" i="1" s="1"/>
  <c r="L127" i="1"/>
  <c r="R127" i="1" s="1"/>
  <c r="K127" i="1"/>
  <c r="J127" i="1"/>
  <c r="N126" i="1"/>
  <c r="T126" i="1" s="1"/>
  <c r="M126" i="1"/>
  <c r="S126" i="1" s="1"/>
  <c r="L126" i="1"/>
  <c r="R126" i="1" s="1"/>
  <c r="K126" i="1"/>
  <c r="J126" i="1"/>
  <c r="N125" i="1"/>
  <c r="T125" i="1" s="1"/>
  <c r="M125" i="1"/>
  <c r="S125" i="1" s="1"/>
  <c r="L125" i="1"/>
  <c r="R125" i="1" s="1"/>
  <c r="K125" i="1"/>
  <c r="J125" i="1"/>
  <c r="N124" i="1"/>
  <c r="T124" i="1" s="1"/>
  <c r="M124" i="1"/>
  <c r="S124" i="1" s="1"/>
  <c r="L124" i="1"/>
  <c r="R124" i="1" s="1"/>
  <c r="K124" i="1"/>
  <c r="J124" i="1"/>
  <c r="Q124" i="1" s="1"/>
  <c r="N123" i="1"/>
  <c r="T123" i="1" s="1"/>
  <c r="M123" i="1"/>
  <c r="S123" i="1" s="1"/>
  <c r="L123" i="1"/>
  <c r="R123" i="1" s="1"/>
  <c r="K123" i="1"/>
  <c r="J123" i="1"/>
  <c r="N122" i="1"/>
  <c r="T122" i="1" s="1"/>
  <c r="M122" i="1"/>
  <c r="S122" i="1" s="1"/>
  <c r="L122" i="1"/>
  <c r="R122" i="1" s="1"/>
  <c r="K122" i="1"/>
  <c r="J122" i="1"/>
  <c r="Q122" i="1" s="1"/>
  <c r="N121" i="1"/>
  <c r="T121" i="1" s="1"/>
  <c r="M121" i="1"/>
  <c r="S121" i="1" s="1"/>
  <c r="L121" i="1"/>
  <c r="R121" i="1" s="1"/>
  <c r="K121" i="1"/>
  <c r="J121" i="1"/>
  <c r="Q121" i="1" s="1"/>
  <c r="N120" i="1"/>
  <c r="T120" i="1" s="1"/>
  <c r="M120" i="1"/>
  <c r="S120" i="1" s="1"/>
  <c r="L120" i="1"/>
  <c r="R120" i="1" s="1"/>
  <c r="K120" i="1"/>
  <c r="J120" i="1"/>
  <c r="Q120" i="1" s="1"/>
  <c r="N119" i="1"/>
  <c r="T119" i="1" s="1"/>
  <c r="M119" i="1"/>
  <c r="S119" i="1" s="1"/>
  <c r="L119" i="1"/>
  <c r="R119" i="1" s="1"/>
  <c r="K119" i="1"/>
  <c r="J119" i="1"/>
  <c r="P119" i="1" s="1"/>
  <c r="N118" i="1"/>
  <c r="T118" i="1" s="1"/>
  <c r="M118" i="1"/>
  <c r="S118" i="1" s="1"/>
  <c r="L118" i="1"/>
  <c r="R118" i="1" s="1"/>
  <c r="K118" i="1"/>
  <c r="J118" i="1"/>
  <c r="Q118" i="1" s="1"/>
  <c r="N117" i="1"/>
  <c r="T117" i="1" s="1"/>
  <c r="M117" i="1"/>
  <c r="S117" i="1" s="1"/>
  <c r="L117" i="1"/>
  <c r="R117" i="1" s="1"/>
  <c r="K117" i="1"/>
  <c r="J117" i="1"/>
  <c r="Q117" i="1" s="1"/>
  <c r="N116" i="1"/>
  <c r="T116" i="1" s="1"/>
  <c r="M116" i="1"/>
  <c r="S116" i="1" s="1"/>
  <c r="L116" i="1"/>
  <c r="R116" i="1" s="1"/>
  <c r="K116" i="1"/>
  <c r="J116" i="1"/>
  <c r="Q116" i="1" s="1"/>
  <c r="N115" i="1"/>
  <c r="T115" i="1" s="1"/>
  <c r="M115" i="1"/>
  <c r="S115" i="1" s="1"/>
  <c r="L115" i="1"/>
  <c r="R115" i="1" s="1"/>
  <c r="K115" i="1"/>
  <c r="J115" i="1"/>
  <c r="Q115" i="1" s="1"/>
  <c r="N114" i="1"/>
  <c r="T114" i="1" s="1"/>
  <c r="M114" i="1"/>
  <c r="S114" i="1" s="1"/>
  <c r="L114" i="1"/>
  <c r="R114" i="1" s="1"/>
  <c r="K114" i="1"/>
  <c r="J114" i="1"/>
  <c r="Q114" i="1" s="1"/>
  <c r="N113" i="1"/>
  <c r="T113" i="1" s="1"/>
  <c r="M113" i="1"/>
  <c r="S113" i="1" s="1"/>
  <c r="L113" i="1"/>
  <c r="R113" i="1" s="1"/>
  <c r="K113" i="1"/>
  <c r="J113" i="1"/>
  <c r="Q113" i="1" s="1"/>
  <c r="N112" i="1"/>
  <c r="T112" i="1" s="1"/>
  <c r="M112" i="1"/>
  <c r="S112" i="1" s="1"/>
  <c r="L112" i="1"/>
  <c r="R112" i="1" s="1"/>
  <c r="K112" i="1"/>
  <c r="J112" i="1"/>
  <c r="Q112" i="1" s="1"/>
  <c r="N111" i="1"/>
  <c r="T111" i="1" s="1"/>
  <c r="M111" i="1"/>
  <c r="S111" i="1" s="1"/>
  <c r="L111" i="1"/>
  <c r="R111" i="1" s="1"/>
  <c r="K111" i="1"/>
  <c r="J111" i="1"/>
  <c r="P111" i="1" s="1"/>
  <c r="N110" i="1"/>
  <c r="T110" i="1" s="1"/>
  <c r="M110" i="1"/>
  <c r="S110" i="1" s="1"/>
  <c r="L110" i="1"/>
  <c r="R110" i="1" s="1"/>
  <c r="K110" i="1"/>
  <c r="J110" i="1"/>
  <c r="Q110" i="1" s="1"/>
  <c r="N109" i="1"/>
  <c r="T109" i="1" s="1"/>
  <c r="M109" i="1"/>
  <c r="S109" i="1" s="1"/>
  <c r="L109" i="1"/>
  <c r="R109" i="1" s="1"/>
  <c r="K109" i="1"/>
  <c r="J109" i="1"/>
  <c r="Q109" i="1" s="1"/>
  <c r="N108" i="1"/>
  <c r="T108" i="1" s="1"/>
  <c r="M108" i="1"/>
  <c r="S108" i="1" s="1"/>
  <c r="L108" i="1"/>
  <c r="R108" i="1" s="1"/>
  <c r="K108" i="1"/>
  <c r="J108" i="1"/>
  <c r="Q108" i="1" s="1"/>
  <c r="N107" i="1"/>
  <c r="T107" i="1" s="1"/>
  <c r="M107" i="1"/>
  <c r="S107" i="1" s="1"/>
  <c r="L107" i="1"/>
  <c r="R107" i="1" s="1"/>
  <c r="K107" i="1"/>
  <c r="J107" i="1"/>
  <c r="Q107" i="1" s="1"/>
  <c r="N106" i="1"/>
  <c r="T106" i="1" s="1"/>
  <c r="M106" i="1"/>
  <c r="S106" i="1" s="1"/>
  <c r="L106" i="1"/>
  <c r="R106" i="1" s="1"/>
  <c r="K106" i="1"/>
  <c r="J106" i="1"/>
  <c r="P106" i="1" s="1"/>
  <c r="N105" i="1"/>
  <c r="T105" i="1" s="1"/>
  <c r="M105" i="1"/>
  <c r="S105" i="1" s="1"/>
  <c r="L105" i="1"/>
  <c r="R105" i="1" s="1"/>
  <c r="K105" i="1"/>
  <c r="J105" i="1"/>
  <c r="Q105" i="1" s="1"/>
  <c r="N104" i="1"/>
  <c r="T104" i="1" s="1"/>
  <c r="M104" i="1"/>
  <c r="S104" i="1" s="1"/>
  <c r="L104" i="1"/>
  <c r="R104" i="1" s="1"/>
  <c r="K104" i="1"/>
  <c r="J104" i="1"/>
  <c r="Q104" i="1" s="1"/>
  <c r="N103" i="1"/>
  <c r="T103" i="1" s="1"/>
  <c r="M103" i="1"/>
  <c r="S103" i="1" s="1"/>
  <c r="L103" i="1"/>
  <c r="R103" i="1" s="1"/>
  <c r="K103" i="1"/>
  <c r="J103" i="1"/>
  <c r="P103" i="1" s="1"/>
  <c r="N102" i="1"/>
  <c r="T102" i="1" s="1"/>
  <c r="M102" i="1"/>
  <c r="S102" i="1" s="1"/>
  <c r="L102" i="1"/>
  <c r="R102" i="1" s="1"/>
  <c r="K102" i="1"/>
  <c r="J102" i="1"/>
  <c r="Q102" i="1" s="1"/>
  <c r="N101" i="1"/>
  <c r="T101" i="1" s="1"/>
  <c r="M101" i="1"/>
  <c r="S101" i="1" s="1"/>
  <c r="L101" i="1"/>
  <c r="R101" i="1" s="1"/>
  <c r="K101" i="1"/>
  <c r="J101" i="1"/>
  <c r="Q101" i="1" s="1"/>
  <c r="N100" i="1"/>
  <c r="T100" i="1" s="1"/>
  <c r="M100" i="1"/>
  <c r="S100" i="1" s="1"/>
  <c r="L100" i="1"/>
  <c r="R100" i="1" s="1"/>
  <c r="K100" i="1"/>
  <c r="J100" i="1"/>
  <c r="Q100" i="1" s="1"/>
  <c r="N99" i="1"/>
  <c r="T99" i="1" s="1"/>
  <c r="M99" i="1"/>
  <c r="S99" i="1" s="1"/>
  <c r="L99" i="1"/>
  <c r="R99" i="1" s="1"/>
  <c r="K99" i="1"/>
  <c r="J99" i="1"/>
  <c r="Q99" i="1" s="1"/>
  <c r="N98" i="1"/>
  <c r="T98" i="1" s="1"/>
  <c r="M98" i="1"/>
  <c r="S98" i="1" s="1"/>
  <c r="L98" i="1"/>
  <c r="R98" i="1" s="1"/>
  <c r="K98" i="1"/>
  <c r="J98" i="1"/>
  <c r="Q98" i="1" s="1"/>
  <c r="N97" i="1"/>
  <c r="T97" i="1" s="1"/>
  <c r="M97" i="1"/>
  <c r="S97" i="1" s="1"/>
  <c r="L97" i="1"/>
  <c r="R97" i="1" s="1"/>
  <c r="K97" i="1"/>
  <c r="J97" i="1"/>
  <c r="Q97" i="1" s="1"/>
  <c r="N96" i="1"/>
  <c r="T96" i="1" s="1"/>
  <c r="M96" i="1"/>
  <c r="S96" i="1" s="1"/>
  <c r="L96" i="1"/>
  <c r="R96" i="1" s="1"/>
  <c r="K96" i="1"/>
  <c r="J96" i="1"/>
  <c r="Q96" i="1" s="1"/>
  <c r="N95" i="1"/>
  <c r="T95" i="1" s="1"/>
  <c r="M95" i="1"/>
  <c r="S95" i="1" s="1"/>
  <c r="L95" i="1"/>
  <c r="R95" i="1" s="1"/>
  <c r="K95" i="1"/>
  <c r="J95" i="1"/>
  <c r="Q95" i="1" s="1"/>
  <c r="N94" i="1"/>
  <c r="T94" i="1" s="1"/>
  <c r="M94" i="1"/>
  <c r="S94" i="1" s="1"/>
  <c r="L94" i="1"/>
  <c r="R94" i="1" s="1"/>
  <c r="K94" i="1"/>
  <c r="J94" i="1"/>
  <c r="Q94" i="1" s="1"/>
  <c r="N93" i="1"/>
  <c r="T93" i="1" s="1"/>
  <c r="M93" i="1"/>
  <c r="S93" i="1" s="1"/>
  <c r="L93" i="1"/>
  <c r="R93" i="1" s="1"/>
  <c r="K93" i="1"/>
  <c r="J93" i="1"/>
  <c r="Q93" i="1" s="1"/>
  <c r="N92" i="1"/>
  <c r="T92" i="1" s="1"/>
  <c r="M92" i="1"/>
  <c r="S92" i="1" s="1"/>
  <c r="L92" i="1"/>
  <c r="R92" i="1" s="1"/>
  <c r="K92" i="1"/>
  <c r="J92" i="1"/>
  <c r="Q92" i="1" s="1"/>
  <c r="N91" i="1"/>
  <c r="T91" i="1" s="1"/>
  <c r="M91" i="1"/>
  <c r="S91" i="1" s="1"/>
  <c r="L91" i="1"/>
  <c r="R91" i="1" s="1"/>
  <c r="K91" i="1"/>
  <c r="J91" i="1"/>
  <c r="Q91" i="1" s="1"/>
  <c r="N90" i="1"/>
  <c r="T90" i="1" s="1"/>
  <c r="M90" i="1"/>
  <c r="S90" i="1" s="1"/>
  <c r="L90" i="1"/>
  <c r="R90" i="1" s="1"/>
  <c r="K90" i="1"/>
  <c r="J90" i="1"/>
  <c r="Q90" i="1" s="1"/>
  <c r="N89" i="1"/>
  <c r="T89" i="1" s="1"/>
  <c r="M89" i="1"/>
  <c r="S89" i="1" s="1"/>
  <c r="L89" i="1"/>
  <c r="R89" i="1" s="1"/>
  <c r="K89" i="1"/>
  <c r="J89" i="1"/>
  <c r="Q89" i="1" s="1"/>
  <c r="N88" i="1"/>
  <c r="T88" i="1" s="1"/>
  <c r="M88" i="1"/>
  <c r="S88" i="1" s="1"/>
  <c r="L88" i="1"/>
  <c r="R88" i="1" s="1"/>
  <c r="K88" i="1"/>
  <c r="J88" i="1"/>
  <c r="Q88" i="1" s="1"/>
  <c r="N87" i="1"/>
  <c r="T87" i="1" s="1"/>
  <c r="M87" i="1"/>
  <c r="S87" i="1" s="1"/>
  <c r="L87" i="1"/>
  <c r="R87" i="1" s="1"/>
  <c r="K87" i="1"/>
  <c r="J87" i="1"/>
  <c r="Q87" i="1" s="1"/>
  <c r="N86" i="1"/>
  <c r="T86" i="1" s="1"/>
  <c r="M86" i="1"/>
  <c r="S86" i="1" s="1"/>
  <c r="L86" i="1"/>
  <c r="R86" i="1" s="1"/>
  <c r="K86" i="1"/>
  <c r="J86" i="1"/>
  <c r="Q86" i="1" s="1"/>
  <c r="N85" i="1"/>
  <c r="T85" i="1" s="1"/>
  <c r="M85" i="1"/>
  <c r="S85" i="1" s="1"/>
  <c r="L85" i="1"/>
  <c r="R85" i="1" s="1"/>
  <c r="K85" i="1"/>
  <c r="J85" i="1"/>
  <c r="Q85" i="1" s="1"/>
  <c r="N84" i="1"/>
  <c r="T84" i="1" s="1"/>
  <c r="M84" i="1"/>
  <c r="S84" i="1" s="1"/>
  <c r="L84" i="1"/>
  <c r="R84" i="1" s="1"/>
  <c r="K84" i="1"/>
  <c r="J84" i="1"/>
  <c r="Q84" i="1" s="1"/>
  <c r="N83" i="1"/>
  <c r="T83" i="1" s="1"/>
  <c r="M83" i="1"/>
  <c r="S83" i="1" s="1"/>
  <c r="L83" i="1"/>
  <c r="R83" i="1" s="1"/>
  <c r="K83" i="1"/>
  <c r="J83" i="1"/>
  <c r="Q83" i="1" s="1"/>
  <c r="N82" i="1"/>
  <c r="T82" i="1" s="1"/>
  <c r="M82" i="1"/>
  <c r="S82" i="1" s="1"/>
  <c r="L82" i="1"/>
  <c r="R82" i="1" s="1"/>
  <c r="K82" i="1"/>
  <c r="J82" i="1"/>
  <c r="Q82" i="1" s="1"/>
  <c r="N81" i="1"/>
  <c r="T81" i="1" s="1"/>
  <c r="M81" i="1"/>
  <c r="S81" i="1" s="1"/>
  <c r="L81" i="1"/>
  <c r="R81" i="1" s="1"/>
  <c r="K81" i="1"/>
  <c r="J81" i="1"/>
  <c r="Q81" i="1" s="1"/>
  <c r="N80" i="1"/>
  <c r="T80" i="1" s="1"/>
  <c r="M80" i="1"/>
  <c r="S80" i="1" s="1"/>
  <c r="L80" i="1"/>
  <c r="R80" i="1" s="1"/>
  <c r="K80" i="1"/>
  <c r="J80" i="1"/>
  <c r="Q80" i="1" s="1"/>
  <c r="N79" i="1"/>
  <c r="T79" i="1" s="1"/>
  <c r="M79" i="1"/>
  <c r="S79" i="1" s="1"/>
  <c r="L79" i="1"/>
  <c r="R79" i="1" s="1"/>
  <c r="K79" i="1"/>
  <c r="J79" i="1"/>
  <c r="Q79" i="1" s="1"/>
  <c r="N78" i="1"/>
  <c r="T78" i="1" s="1"/>
  <c r="M78" i="1"/>
  <c r="S78" i="1" s="1"/>
  <c r="L78" i="1"/>
  <c r="R78" i="1" s="1"/>
  <c r="K78" i="1"/>
  <c r="J78" i="1"/>
  <c r="Q78" i="1" s="1"/>
  <c r="N77" i="1"/>
  <c r="T77" i="1" s="1"/>
  <c r="M77" i="1"/>
  <c r="S77" i="1" s="1"/>
  <c r="L77" i="1"/>
  <c r="R77" i="1" s="1"/>
  <c r="K77" i="1"/>
  <c r="J77" i="1"/>
  <c r="Q77" i="1" s="1"/>
  <c r="N76" i="1"/>
  <c r="T76" i="1" s="1"/>
  <c r="M76" i="1"/>
  <c r="S76" i="1" s="1"/>
  <c r="L76" i="1"/>
  <c r="R76" i="1" s="1"/>
  <c r="K76" i="1"/>
  <c r="J76" i="1"/>
  <c r="Q76" i="1" s="1"/>
  <c r="N75" i="1"/>
  <c r="T75" i="1" s="1"/>
  <c r="M75" i="1"/>
  <c r="S75" i="1" s="1"/>
  <c r="L75" i="1"/>
  <c r="R75" i="1" s="1"/>
  <c r="K75" i="1"/>
  <c r="J75" i="1"/>
  <c r="Q75" i="1" s="1"/>
  <c r="N74" i="1"/>
  <c r="T74" i="1" s="1"/>
  <c r="M74" i="1"/>
  <c r="S74" i="1" s="1"/>
  <c r="L74" i="1"/>
  <c r="R74" i="1" s="1"/>
  <c r="K74" i="1"/>
  <c r="J74" i="1"/>
  <c r="Q74" i="1" s="1"/>
  <c r="N73" i="1"/>
  <c r="T73" i="1" s="1"/>
  <c r="M73" i="1"/>
  <c r="S73" i="1" s="1"/>
  <c r="L73" i="1"/>
  <c r="R73" i="1" s="1"/>
  <c r="K73" i="1"/>
  <c r="J73" i="1"/>
  <c r="Q73" i="1" s="1"/>
  <c r="N72" i="1"/>
  <c r="T72" i="1" s="1"/>
  <c r="M72" i="1"/>
  <c r="S72" i="1" s="1"/>
  <c r="L72" i="1"/>
  <c r="R72" i="1" s="1"/>
  <c r="K72" i="1"/>
  <c r="J72" i="1"/>
  <c r="Q72" i="1" s="1"/>
  <c r="N71" i="1"/>
  <c r="T71" i="1" s="1"/>
  <c r="M71" i="1"/>
  <c r="S71" i="1" s="1"/>
  <c r="L71" i="1"/>
  <c r="R71" i="1" s="1"/>
  <c r="K71" i="1"/>
  <c r="J71" i="1"/>
  <c r="Q71" i="1" s="1"/>
  <c r="N70" i="1"/>
  <c r="T70" i="1" s="1"/>
  <c r="M70" i="1"/>
  <c r="S70" i="1" s="1"/>
  <c r="L70" i="1"/>
  <c r="R70" i="1" s="1"/>
  <c r="K70" i="1"/>
  <c r="J70" i="1"/>
  <c r="Q70" i="1" s="1"/>
  <c r="N69" i="1"/>
  <c r="T69" i="1" s="1"/>
  <c r="M69" i="1"/>
  <c r="S69" i="1" s="1"/>
  <c r="L69" i="1"/>
  <c r="R69" i="1" s="1"/>
  <c r="K69" i="1"/>
  <c r="J69" i="1"/>
  <c r="Q69" i="1" s="1"/>
  <c r="N68" i="1"/>
  <c r="T68" i="1" s="1"/>
  <c r="M68" i="1"/>
  <c r="S68" i="1" s="1"/>
  <c r="L68" i="1"/>
  <c r="R68" i="1" s="1"/>
  <c r="K68" i="1"/>
  <c r="J68" i="1"/>
  <c r="Q68" i="1" s="1"/>
  <c r="N67" i="1"/>
  <c r="T67" i="1" s="1"/>
  <c r="M67" i="1"/>
  <c r="S67" i="1" s="1"/>
  <c r="L67" i="1"/>
  <c r="R67" i="1" s="1"/>
  <c r="K67" i="1"/>
  <c r="J67" i="1"/>
  <c r="Q67" i="1" s="1"/>
  <c r="N66" i="1"/>
  <c r="T66" i="1" s="1"/>
  <c r="M66" i="1"/>
  <c r="S66" i="1" s="1"/>
  <c r="L66" i="1"/>
  <c r="R66" i="1" s="1"/>
  <c r="K66" i="1"/>
  <c r="J66" i="1"/>
  <c r="Q66" i="1" s="1"/>
  <c r="N65" i="1"/>
  <c r="T65" i="1" s="1"/>
  <c r="M65" i="1"/>
  <c r="S65" i="1" s="1"/>
  <c r="L65" i="1"/>
  <c r="R65" i="1" s="1"/>
  <c r="K65" i="1"/>
  <c r="J65" i="1"/>
  <c r="Q65" i="1" s="1"/>
  <c r="N64" i="1"/>
  <c r="T64" i="1" s="1"/>
  <c r="M64" i="1"/>
  <c r="S64" i="1" s="1"/>
  <c r="L64" i="1"/>
  <c r="R64" i="1" s="1"/>
  <c r="K64" i="1"/>
  <c r="J64" i="1"/>
  <c r="Q64" i="1" s="1"/>
  <c r="N63" i="1"/>
  <c r="T63" i="1" s="1"/>
  <c r="M63" i="1"/>
  <c r="S63" i="1" s="1"/>
  <c r="L63" i="1"/>
  <c r="R63" i="1" s="1"/>
  <c r="K63" i="1"/>
  <c r="J63" i="1"/>
  <c r="Q63" i="1" s="1"/>
  <c r="N62" i="1"/>
  <c r="T62" i="1" s="1"/>
  <c r="M62" i="1"/>
  <c r="S62" i="1" s="1"/>
  <c r="L62" i="1"/>
  <c r="R62" i="1" s="1"/>
  <c r="K62" i="1"/>
  <c r="J62" i="1"/>
  <c r="Q62" i="1" s="1"/>
  <c r="N61" i="1"/>
  <c r="T61" i="1" s="1"/>
  <c r="M61" i="1"/>
  <c r="S61" i="1" s="1"/>
  <c r="L61" i="1"/>
  <c r="R61" i="1" s="1"/>
  <c r="K61" i="1"/>
  <c r="J61" i="1"/>
  <c r="Q61" i="1" s="1"/>
  <c r="N60" i="1"/>
  <c r="T60" i="1" s="1"/>
  <c r="M60" i="1"/>
  <c r="S60" i="1" s="1"/>
  <c r="L60" i="1"/>
  <c r="R60" i="1" s="1"/>
  <c r="K60" i="1"/>
  <c r="J60" i="1"/>
  <c r="Q60" i="1" s="1"/>
  <c r="Q59" i="1"/>
  <c r="P59" i="1"/>
  <c r="N59" i="1"/>
  <c r="T59" i="1" s="1"/>
  <c r="M59" i="1"/>
  <c r="S59" i="1" s="1"/>
  <c r="L59" i="1"/>
  <c r="R59" i="1" s="1"/>
  <c r="K59" i="1"/>
  <c r="N58" i="1"/>
  <c r="T58" i="1" s="1"/>
  <c r="M58" i="1"/>
  <c r="S58" i="1" s="1"/>
  <c r="L58" i="1"/>
  <c r="R58" i="1" s="1"/>
  <c r="K58" i="1"/>
  <c r="J58" i="1"/>
  <c r="N57" i="1"/>
  <c r="T57" i="1" s="1"/>
  <c r="M57" i="1"/>
  <c r="S57" i="1" s="1"/>
  <c r="L57" i="1"/>
  <c r="R57" i="1" s="1"/>
  <c r="K57" i="1"/>
  <c r="J57" i="1"/>
  <c r="N56" i="1"/>
  <c r="T56" i="1" s="1"/>
  <c r="M56" i="1"/>
  <c r="S56" i="1" s="1"/>
  <c r="L56" i="1"/>
  <c r="R56" i="1" s="1"/>
  <c r="K56" i="1"/>
  <c r="J56" i="1"/>
  <c r="N55" i="1"/>
  <c r="T55" i="1" s="1"/>
  <c r="M55" i="1"/>
  <c r="S55" i="1" s="1"/>
  <c r="L55" i="1"/>
  <c r="R55" i="1" s="1"/>
  <c r="K55" i="1"/>
  <c r="J55" i="1"/>
  <c r="N54" i="1"/>
  <c r="T54" i="1" s="1"/>
  <c r="M54" i="1"/>
  <c r="S54" i="1" s="1"/>
  <c r="L54" i="1"/>
  <c r="R54" i="1" s="1"/>
  <c r="K54" i="1"/>
  <c r="J54" i="1"/>
  <c r="P54" i="1" s="1"/>
  <c r="N53" i="1"/>
  <c r="T53" i="1" s="1"/>
  <c r="M53" i="1"/>
  <c r="S53" i="1" s="1"/>
  <c r="L53" i="1"/>
  <c r="R53" i="1" s="1"/>
  <c r="K53" i="1"/>
  <c r="J53" i="1"/>
  <c r="P53" i="1" s="1"/>
  <c r="N52" i="1"/>
  <c r="T52" i="1" s="1"/>
  <c r="M52" i="1"/>
  <c r="S52" i="1" s="1"/>
  <c r="L52" i="1"/>
  <c r="R52" i="1" s="1"/>
  <c r="K52" i="1"/>
  <c r="J52" i="1"/>
  <c r="P52" i="1" s="1"/>
  <c r="N51" i="1"/>
  <c r="T51" i="1" s="1"/>
  <c r="M51" i="1"/>
  <c r="S51" i="1" s="1"/>
  <c r="L51" i="1"/>
  <c r="R51" i="1" s="1"/>
  <c r="K51" i="1"/>
  <c r="J51" i="1"/>
  <c r="P51" i="1" s="1"/>
  <c r="N50" i="1"/>
  <c r="T50" i="1" s="1"/>
  <c r="M50" i="1"/>
  <c r="S50" i="1" s="1"/>
  <c r="L50" i="1"/>
  <c r="R50" i="1" s="1"/>
  <c r="K50" i="1"/>
  <c r="J50" i="1"/>
  <c r="P50" i="1" s="1"/>
  <c r="N49" i="1"/>
  <c r="T49" i="1" s="1"/>
  <c r="M49" i="1"/>
  <c r="S49" i="1" s="1"/>
  <c r="L49" i="1"/>
  <c r="R49" i="1" s="1"/>
  <c r="K49" i="1"/>
  <c r="J49" i="1"/>
  <c r="P49" i="1" s="1"/>
  <c r="N48" i="1"/>
  <c r="T48" i="1" s="1"/>
  <c r="M48" i="1"/>
  <c r="S48" i="1" s="1"/>
  <c r="L48" i="1"/>
  <c r="R48" i="1" s="1"/>
  <c r="K48" i="1"/>
  <c r="J48" i="1"/>
  <c r="P48" i="1" s="1"/>
  <c r="N47" i="1"/>
  <c r="T47" i="1" s="1"/>
  <c r="M47" i="1"/>
  <c r="S47" i="1" s="1"/>
  <c r="L47" i="1"/>
  <c r="R47" i="1" s="1"/>
  <c r="K47" i="1"/>
  <c r="J47" i="1"/>
  <c r="P47" i="1" s="1"/>
  <c r="N46" i="1"/>
  <c r="T46" i="1" s="1"/>
  <c r="M46" i="1"/>
  <c r="S46" i="1" s="1"/>
  <c r="L46" i="1"/>
  <c r="R46" i="1" s="1"/>
  <c r="K46" i="1"/>
  <c r="J46" i="1"/>
  <c r="P46" i="1" s="1"/>
  <c r="N45" i="1"/>
  <c r="T45" i="1" s="1"/>
  <c r="M45" i="1"/>
  <c r="S45" i="1" s="1"/>
  <c r="L45" i="1"/>
  <c r="R45" i="1" s="1"/>
  <c r="K45" i="1"/>
  <c r="J45" i="1"/>
  <c r="P45" i="1" s="1"/>
  <c r="N44" i="1"/>
  <c r="T44" i="1" s="1"/>
  <c r="M44" i="1"/>
  <c r="S44" i="1" s="1"/>
  <c r="L44" i="1"/>
  <c r="R44" i="1" s="1"/>
  <c r="K44" i="1"/>
  <c r="J44" i="1"/>
  <c r="P44" i="1" s="1"/>
  <c r="N43" i="1"/>
  <c r="T43" i="1" s="1"/>
  <c r="M43" i="1"/>
  <c r="S43" i="1" s="1"/>
  <c r="L43" i="1"/>
  <c r="R43" i="1" s="1"/>
  <c r="K43" i="1"/>
  <c r="J43" i="1"/>
  <c r="P43" i="1" s="1"/>
  <c r="N42" i="1"/>
  <c r="T42" i="1" s="1"/>
  <c r="M42" i="1"/>
  <c r="S42" i="1" s="1"/>
  <c r="L42" i="1"/>
  <c r="R42" i="1" s="1"/>
  <c r="K42" i="1"/>
  <c r="J42" i="1"/>
  <c r="P42" i="1" s="1"/>
  <c r="N41" i="1"/>
  <c r="T41" i="1" s="1"/>
  <c r="M41" i="1"/>
  <c r="S41" i="1" s="1"/>
  <c r="L41" i="1"/>
  <c r="R41" i="1" s="1"/>
  <c r="K41" i="1"/>
  <c r="J41" i="1"/>
  <c r="P41" i="1" s="1"/>
  <c r="N40" i="1"/>
  <c r="T40" i="1" s="1"/>
  <c r="M40" i="1"/>
  <c r="S40" i="1" s="1"/>
  <c r="L40" i="1"/>
  <c r="R40" i="1" s="1"/>
  <c r="K40" i="1"/>
  <c r="J40" i="1"/>
  <c r="Q40" i="1" s="1"/>
  <c r="N39" i="1"/>
  <c r="T39" i="1" s="1"/>
  <c r="M39" i="1"/>
  <c r="S39" i="1" s="1"/>
  <c r="L39" i="1"/>
  <c r="R39" i="1" s="1"/>
  <c r="K39" i="1"/>
  <c r="J39" i="1"/>
  <c r="P39" i="1" s="1"/>
  <c r="N38" i="1"/>
  <c r="T38" i="1" s="1"/>
  <c r="M38" i="1"/>
  <c r="S38" i="1" s="1"/>
  <c r="L38" i="1"/>
  <c r="R38" i="1" s="1"/>
  <c r="K38" i="1"/>
  <c r="J38" i="1"/>
  <c r="P38" i="1" s="1"/>
  <c r="N37" i="1"/>
  <c r="T37" i="1" s="1"/>
  <c r="M37" i="1"/>
  <c r="S37" i="1" s="1"/>
  <c r="L37" i="1"/>
  <c r="R37" i="1" s="1"/>
  <c r="K37" i="1"/>
  <c r="J37" i="1"/>
  <c r="Q37" i="1" s="1"/>
  <c r="N36" i="1"/>
  <c r="T36" i="1" s="1"/>
  <c r="M36" i="1"/>
  <c r="S36" i="1" s="1"/>
  <c r="L36" i="1"/>
  <c r="R36" i="1" s="1"/>
  <c r="K36" i="1"/>
  <c r="J36" i="1"/>
  <c r="P36" i="1" s="1"/>
  <c r="N35" i="1"/>
  <c r="T35" i="1" s="1"/>
  <c r="M35" i="1"/>
  <c r="S35" i="1" s="1"/>
  <c r="L35" i="1"/>
  <c r="R35" i="1" s="1"/>
  <c r="K35" i="1"/>
  <c r="J35" i="1"/>
  <c r="N34" i="1"/>
  <c r="T34" i="1" s="1"/>
  <c r="M34" i="1"/>
  <c r="S34" i="1" s="1"/>
  <c r="L34" i="1"/>
  <c r="R34" i="1" s="1"/>
  <c r="K34" i="1"/>
  <c r="J34" i="1"/>
  <c r="Q34" i="1" s="1"/>
  <c r="N32" i="1"/>
  <c r="T32" i="1" s="1"/>
  <c r="M32" i="1"/>
  <c r="S32" i="1" s="1"/>
  <c r="L32" i="1"/>
  <c r="R32" i="1" s="1"/>
  <c r="K32" i="1"/>
  <c r="J32" i="1"/>
  <c r="Q32" i="1" s="1"/>
  <c r="N31" i="1"/>
  <c r="T31" i="1" s="1"/>
  <c r="M31" i="1"/>
  <c r="S31" i="1" s="1"/>
  <c r="L31" i="1"/>
  <c r="R31" i="1" s="1"/>
  <c r="K31" i="1"/>
  <c r="J31" i="1"/>
  <c r="P31" i="1" s="1"/>
  <c r="N30" i="1"/>
  <c r="T30" i="1" s="1"/>
  <c r="M30" i="1"/>
  <c r="S30" i="1" s="1"/>
  <c r="L30" i="1"/>
  <c r="R30" i="1" s="1"/>
  <c r="K30" i="1"/>
  <c r="J30" i="1"/>
  <c r="Q30" i="1" s="1"/>
  <c r="N29" i="1"/>
  <c r="T29" i="1" s="1"/>
  <c r="M29" i="1"/>
  <c r="S29" i="1" s="1"/>
  <c r="L29" i="1"/>
  <c r="R29" i="1" s="1"/>
  <c r="K29" i="1"/>
  <c r="J29" i="1"/>
  <c r="N28" i="1"/>
  <c r="T28" i="1" s="1"/>
  <c r="M28" i="1"/>
  <c r="S28" i="1" s="1"/>
  <c r="L28" i="1"/>
  <c r="R28" i="1" s="1"/>
  <c r="K28" i="1"/>
  <c r="J28" i="1"/>
  <c r="P28" i="1" s="1"/>
  <c r="N27" i="1"/>
  <c r="T27" i="1" s="1"/>
  <c r="M27" i="1"/>
  <c r="S27" i="1" s="1"/>
  <c r="L27" i="1"/>
  <c r="R27" i="1" s="1"/>
  <c r="K27" i="1"/>
  <c r="J27" i="1"/>
  <c r="Q27" i="1" s="1"/>
  <c r="N26" i="1"/>
  <c r="T26" i="1" s="1"/>
  <c r="M26" i="1"/>
  <c r="S26" i="1" s="1"/>
  <c r="L26" i="1"/>
  <c r="R26" i="1" s="1"/>
  <c r="K26" i="1"/>
  <c r="J26" i="1"/>
  <c r="P26" i="1" s="1"/>
  <c r="N25" i="1"/>
  <c r="T25" i="1" s="1"/>
  <c r="M25" i="1"/>
  <c r="S25" i="1" s="1"/>
  <c r="L25" i="1"/>
  <c r="R25" i="1" s="1"/>
  <c r="K25" i="1"/>
  <c r="J25" i="1"/>
  <c r="N24" i="1"/>
  <c r="T24" i="1" s="1"/>
  <c r="M24" i="1"/>
  <c r="S24" i="1" s="1"/>
  <c r="L24" i="1"/>
  <c r="R24" i="1" s="1"/>
  <c r="K24" i="1"/>
  <c r="J24" i="1"/>
  <c r="P24" i="1" s="1"/>
  <c r="N23" i="1"/>
  <c r="T23" i="1" s="1"/>
  <c r="M23" i="1"/>
  <c r="S23" i="1" s="1"/>
  <c r="L23" i="1"/>
  <c r="R23" i="1" s="1"/>
  <c r="K23" i="1"/>
  <c r="J23" i="1"/>
  <c r="P23" i="1" s="1"/>
  <c r="N22" i="1"/>
  <c r="T22" i="1" s="1"/>
  <c r="M22" i="1"/>
  <c r="S22" i="1" s="1"/>
  <c r="L22" i="1"/>
  <c r="R22" i="1" s="1"/>
  <c r="K22" i="1"/>
  <c r="J22" i="1"/>
  <c r="N21" i="1"/>
  <c r="T21" i="1" s="1"/>
  <c r="M21" i="1"/>
  <c r="S21" i="1" s="1"/>
  <c r="L21" i="1"/>
  <c r="R21" i="1" s="1"/>
  <c r="K21" i="1"/>
  <c r="J21" i="1"/>
  <c r="P21" i="1" s="1"/>
  <c r="N20" i="1"/>
  <c r="T20" i="1" s="1"/>
  <c r="M20" i="1"/>
  <c r="S20" i="1" s="1"/>
  <c r="L20" i="1"/>
  <c r="R20" i="1" s="1"/>
  <c r="K20" i="1"/>
  <c r="J20" i="1"/>
  <c r="P20" i="1" s="1"/>
  <c r="N19" i="1"/>
  <c r="T19" i="1" s="1"/>
  <c r="M19" i="1"/>
  <c r="S19" i="1" s="1"/>
  <c r="L19" i="1"/>
  <c r="R19" i="1" s="1"/>
  <c r="K19" i="1"/>
  <c r="J19" i="1"/>
  <c r="N18" i="1"/>
  <c r="T18" i="1" s="1"/>
  <c r="M18" i="1"/>
  <c r="S18" i="1" s="1"/>
  <c r="L18" i="1"/>
  <c r="R18" i="1" s="1"/>
  <c r="K18" i="1"/>
  <c r="J18" i="1"/>
  <c r="Q18" i="1" s="1"/>
  <c r="N17" i="1"/>
  <c r="T17" i="1" s="1"/>
  <c r="M17" i="1"/>
  <c r="S17" i="1" s="1"/>
  <c r="L17" i="1"/>
  <c r="R17" i="1" s="1"/>
  <c r="K17" i="1"/>
  <c r="J17" i="1"/>
  <c r="P17" i="1" s="1"/>
  <c r="N15" i="1"/>
  <c r="T15" i="1" s="1"/>
  <c r="M15" i="1"/>
  <c r="S15" i="1" s="1"/>
  <c r="L15" i="1"/>
  <c r="R15" i="1" s="1"/>
  <c r="K15" i="1"/>
  <c r="J15" i="1"/>
  <c r="N14" i="1"/>
  <c r="T14" i="1" s="1"/>
  <c r="M14" i="1"/>
  <c r="S14" i="1" s="1"/>
  <c r="L14" i="1"/>
  <c r="R14" i="1" s="1"/>
  <c r="K14" i="1"/>
  <c r="J14" i="1"/>
  <c r="P14" i="1" s="1"/>
  <c r="N13" i="1"/>
  <c r="T13" i="1" s="1"/>
  <c r="M13" i="1"/>
  <c r="S13" i="1" s="1"/>
  <c r="L13" i="1"/>
  <c r="R13" i="1" s="1"/>
  <c r="K13" i="1"/>
  <c r="J13" i="1"/>
  <c r="P13" i="1" s="1"/>
  <c r="N12" i="1"/>
  <c r="T12" i="1" s="1"/>
  <c r="M12" i="1"/>
  <c r="S12" i="1" s="1"/>
  <c r="L12" i="1"/>
  <c r="R12" i="1" s="1"/>
  <c r="K12" i="1"/>
  <c r="J12" i="1"/>
  <c r="N11" i="1"/>
  <c r="T11" i="1" s="1"/>
  <c r="M11" i="1"/>
  <c r="S11" i="1" s="1"/>
  <c r="L11" i="1"/>
  <c r="R11" i="1" s="1"/>
  <c r="K11" i="1"/>
  <c r="J11" i="1"/>
  <c r="P11" i="1" s="1"/>
  <c r="N10" i="1"/>
  <c r="T10" i="1" s="1"/>
  <c r="M10" i="1"/>
  <c r="S10" i="1" s="1"/>
  <c r="L10" i="1"/>
  <c r="R10" i="1" s="1"/>
  <c r="K10" i="1"/>
  <c r="J10" i="1"/>
  <c r="P10" i="1" s="1"/>
  <c r="N9" i="1"/>
  <c r="T9" i="1" s="1"/>
  <c r="M9" i="1"/>
  <c r="S9" i="1" s="1"/>
  <c r="L9" i="1"/>
  <c r="R9" i="1" s="1"/>
  <c r="K9" i="1"/>
  <c r="J9" i="1"/>
  <c r="N8" i="1"/>
  <c r="T8" i="1" s="1"/>
  <c r="M8" i="1"/>
  <c r="S8" i="1" s="1"/>
  <c r="L8" i="1"/>
  <c r="R8" i="1" s="1"/>
  <c r="K8" i="1"/>
  <c r="J8" i="1"/>
  <c r="P8" i="1" s="1"/>
  <c r="N7" i="1"/>
  <c r="T7" i="1" s="1"/>
  <c r="M7" i="1"/>
  <c r="S7" i="1" s="1"/>
  <c r="L7" i="1"/>
  <c r="R7" i="1" s="1"/>
  <c r="K7" i="1"/>
  <c r="J7" i="1"/>
  <c r="P7" i="1" s="1"/>
  <c r="N6" i="1"/>
  <c r="T6" i="1" s="1"/>
  <c r="M6" i="1"/>
  <c r="S6" i="1" s="1"/>
  <c r="L6" i="1"/>
  <c r="R6" i="1" s="1"/>
  <c r="K6" i="1"/>
  <c r="J6" i="1"/>
  <c r="N5" i="1"/>
  <c r="T5" i="1" s="1"/>
  <c r="M5" i="1"/>
  <c r="S5" i="1" s="1"/>
  <c r="L5" i="1"/>
  <c r="R5" i="1" s="1"/>
  <c r="K5" i="1"/>
  <c r="J5" i="1"/>
  <c r="Q5" i="1" s="1"/>
  <c r="N4" i="1"/>
  <c r="T4" i="1" s="1"/>
  <c r="M4" i="1"/>
  <c r="S4" i="1" s="1"/>
  <c r="L4" i="1"/>
  <c r="R4" i="1" s="1"/>
  <c r="K4" i="1"/>
  <c r="J4" i="1"/>
  <c r="P4" i="1" s="1"/>
  <c r="N3" i="1"/>
  <c r="T3" i="1" s="1"/>
  <c r="M3" i="1"/>
  <c r="S3" i="1" s="1"/>
  <c r="L3" i="1"/>
  <c r="R3" i="1" s="1"/>
  <c r="K3" i="1"/>
  <c r="J3" i="1"/>
  <c r="O213" i="1" l="1"/>
  <c r="U213" i="1" s="1"/>
  <c r="O205" i="1"/>
  <c r="U205" i="1" s="1"/>
  <c r="Q222" i="1"/>
  <c r="O209" i="1"/>
  <c r="U209" i="1" s="1"/>
  <c r="O219" i="1"/>
  <c r="U219" i="1" s="1"/>
  <c r="O224" i="1"/>
  <c r="U224" i="1" s="1"/>
  <c r="O203" i="1"/>
  <c r="U203" i="1" s="1"/>
  <c r="O204" i="1"/>
  <c r="U204" i="1" s="1"/>
  <c r="O222" i="1"/>
  <c r="U222" i="1" s="1"/>
  <c r="O217" i="1"/>
  <c r="U217" i="1" s="1"/>
  <c r="Q211" i="1"/>
  <c r="P93" i="2"/>
  <c r="Q131" i="2"/>
  <c r="P25" i="2"/>
  <c r="O158" i="2"/>
  <c r="U158" i="2" s="1"/>
  <c r="Q156" i="2"/>
  <c r="Q130" i="2"/>
  <c r="Q148" i="2"/>
  <c r="Q11" i="2"/>
  <c r="P53" i="2"/>
  <c r="Q138" i="2"/>
  <c r="Q47" i="2"/>
  <c r="P105" i="2"/>
  <c r="Q122" i="2"/>
  <c r="Q34" i="2"/>
  <c r="O81" i="2"/>
  <c r="U81" i="2" s="1"/>
  <c r="O74" i="2"/>
  <c r="U74" i="2" s="1"/>
  <c r="Q155" i="2"/>
  <c r="O34" i="2"/>
  <c r="U34" i="2" s="1"/>
  <c r="Q38" i="2"/>
  <c r="P74" i="2"/>
  <c r="P119" i="2"/>
  <c r="Q125" i="2"/>
  <c r="Q55" i="2"/>
  <c r="P62" i="2"/>
  <c r="O56" i="2"/>
  <c r="U56" i="2" s="1"/>
  <c r="Q42" i="2"/>
  <c r="P9" i="2"/>
  <c r="P128" i="2"/>
  <c r="P100" i="2"/>
  <c r="Q50" i="2"/>
  <c r="P13" i="2"/>
  <c r="P43" i="2"/>
  <c r="P17" i="2"/>
  <c r="O73" i="2"/>
  <c r="U73" i="2" s="1"/>
  <c r="Q46" i="2"/>
  <c r="O86" i="2"/>
  <c r="U86" i="2" s="1"/>
  <c r="Q31" i="2"/>
  <c r="P120" i="2"/>
  <c r="P144" i="2"/>
  <c r="Q65" i="2"/>
  <c r="P95" i="2"/>
  <c r="Q151" i="2"/>
  <c r="P124" i="2"/>
  <c r="P133" i="2"/>
  <c r="O156" i="2"/>
  <c r="U156" i="2" s="1"/>
  <c r="O100" i="2"/>
  <c r="U100" i="2" s="1"/>
  <c r="O44" i="2"/>
  <c r="U44" i="2" s="1"/>
  <c r="O114" i="2"/>
  <c r="U114" i="2" s="1"/>
  <c r="P152" i="2"/>
  <c r="Q37" i="2"/>
  <c r="Q101" i="2"/>
  <c r="P89" i="2"/>
  <c r="P121" i="2"/>
  <c r="O108" i="2"/>
  <c r="U108" i="2" s="1"/>
  <c r="P159" i="2"/>
  <c r="Q73" i="2"/>
  <c r="P56" i="2"/>
  <c r="P86" i="2"/>
  <c r="P59" i="2"/>
  <c r="P69" i="2"/>
  <c r="P141" i="2"/>
  <c r="P103" i="2"/>
  <c r="Q116" i="2"/>
  <c r="P108" i="2"/>
  <c r="O33" i="2"/>
  <c r="U33" i="2" s="1"/>
  <c r="O101" i="2"/>
  <c r="U101" i="2" s="1"/>
  <c r="O123" i="2"/>
  <c r="U123" i="2" s="1"/>
  <c r="P153" i="2"/>
  <c r="O68" i="2"/>
  <c r="U68" i="2" s="1"/>
  <c r="Q32" i="2"/>
  <c r="O75" i="2"/>
  <c r="U75" i="2" s="1"/>
  <c r="Q75" i="2"/>
  <c r="P52" i="2"/>
  <c r="P127" i="2"/>
  <c r="P26" i="2"/>
  <c r="O132" i="2"/>
  <c r="U132" i="2" s="1"/>
  <c r="Q132" i="2"/>
  <c r="Q7" i="2"/>
  <c r="P7" i="2"/>
  <c r="O59" i="2"/>
  <c r="U59" i="2" s="1"/>
  <c r="P60" i="2"/>
  <c r="Q60" i="2"/>
  <c r="Q48" i="2"/>
  <c r="P48" i="2"/>
  <c r="O83" i="2"/>
  <c r="U83" i="2" s="1"/>
  <c r="O20" i="2"/>
  <c r="U20" i="2" s="1"/>
  <c r="P149" i="2"/>
  <c r="Q94" i="2"/>
  <c r="P30" i="2"/>
  <c r="P145" i="2"/>
  <c r="Q8" i="2"/>
  <c r="P35" i="2"/>
  <c r="O135" i="2"/>
  <c r="U135" i="2" s="1"/>
  <c r="Q135" i="2"/>
  <c r="P80" i="2"/>
  <c r="P85" i="2"/>
  <c r="O85" i="2"/>
  <c r="U85" i="2" s="1"/>
  <c r="Q85" i="2"/>
  <c r="P20" i="2"/>
  <c r="O122" i="2"/>
  <c r="U122" i="2" s="1"/>
  <c r="Q123" i="2"/>
  <c r="P123" i="2"/>
  <c r="P107" i="2"/>
  <c r="Q107" i="2"/>
  <c r="O107" i="2"/>
  <c r="U107" i="2" s="1"/>
  <c r="P39" i="2"/>
  <c r="Q39" i="2"/>
  <c r="Q142" i="2"/>
  <c r="P142" i="2"/>
  <c r="P49" i="2"/>
  <c r="O49" i="2"/>
  <c r="U49" i="2" s="1"/>
  <c r="Q49" i="2"/>
  <c r="O78" i="2"/>
  <c r="U78" i="2" s="1"/>
  <c r="P97" i="2"/>
  <c r="O138" i="2"/>
  <c r="U138" i="2" s="1"/>
  <c r="O3" i="2"/>
  <c r="U3" i="2" s="1"/>
  <c r="Q112" i="2"/>
  <c r="O28" i="2"/>
  <c r="U28" i="2" s="1"/>
  <c r="Q28" i="2"/>
  <c r="P45" i="2"/>
  <c r="Q45" i="2"/>
  <c r="O121" i="2"/>
  <c r="U121" i="2" s="1"/>
  <c r="O145" i="2"/>
  <c r="U145" i="2" s="1"/>
  <c r="O27" i="2"/>
  <c r="U27" i="2" s="1"/>
  <c r="Q27" i="2"/>
  <c r="P57" i="2"/>
  <c r="Q57" i="2"/>
  <c r="O57" i="2"/>
  <c r="U57" i="2" s="1"/>
  <c r="Q146" i="2"/>
  <c r="P146" i="2"/>
  <c r="P158" i="2"/>
  <c r="O93" i="2"/>
  <c r="U93" i="2" s="1"/>
  <c r="P19" i="2"/>
  <c r="O19" i="2"/>
  <c r="U19" i="2" s="1"/>
  <c r="Q19" i="2"/>
  <c r="Q21" i="2"/>
  <c r="P21" i="2"/>
  <c r="P113" i="2"/>
  <c r="O113" i="2"/>
  <c r="U113" i="2" s="1"/>
  <c r="Q113" i="2"/>
  <c r="Q54" i="2"/>
  <c r="P54" i="2"/>
  <c r="O152" i="2"/>
  <c r="U152" i="2" s="1"/>
  <c r="P143" i="2"/>
  <c r="O143" i="2"/>
  <c r="Q143" i="2"/>
  <c r="O4" i="2"/>
  <c r="U4" i="2" s="1"/>
  <c r="P129" i="2"/>
  <c r="O155" i="2"/>
  <c r="U155" i="2" s="1"/>
  <c r="O148" i="2"/>
  <c r="U148" i="2" s="1"/>
  <c r="Q92" i="2"/>
  <c r="Q29" i="2"/>
  <c r="Q91" i="2"/>
  <c r="Q160" i="2"/>
  <c r="Q82" i="2"/>
  <c r="Q84" i="2"/>
  <c r="Q67" i="2"/>
  <c r="P58" i="2"/>
  <c r="Q110" i="2"/>
  <c r="Q61" i="2"/>
  <c r="O131" i="2"/>
  <c r="U131" i="2" s="1"/>
  <c r="O151" i="2"/>
  <c r="U151" i="2" s="1"/>
  <c r="O50" i="2"/>
  <c r="U50" i="2" s="1"/>
  <c r="O80" i="2"/>
  <c r="U80" i="2" s="1"/>
  <c r="O17" i="2"/>
  <c r="U17" i="2" s="1"/>
  <c r="O129" i="2"/>
  <c r="U129" i="2" s="1"/>
  <c r="O133" i="2"/>
  <c r="U133" i="2" s="1"/>
  <c r="O153" i="2"/>
  <c r="U153" i="2" s="1"/>
  <c r="O69" i="2"/>
  <c r="U69" i="2" s="1"/>
  <c r="P126" i="2"/>
  <c r="Q14" i="2"/>
  <c r="O47" i="2"/>
  <c r="U47" i="2" s="1"/>
  <c r="O159" i="2"/>
  <c r="U159" i="2" s="1"/>
  <c r="Q4" i="2"/>
  <c r="P3" i="2"/>
  <c r="O26" i="2"/>
  <c r="U26" i="2" s="1"/>
  <c r="Q77" i="2"/>
  <c r="Q24" i="2"/>
  <c r="O149" i="2"/>
  <c r="U149" i="2" s="1"/>
  <c r="O32" i="2"/>
  <c r="U32" i="2" s="1"/>
  <c r="O125" i="2"/>
  <c r="U125" i="2" s="1"/>
  <c r="Q136" i="2"/>
  <c r="P136" i="2"/>
  <c r="O136" i="2"/>
  <c r="U136" i="2" s="1"/>
  <c r="O112" i="2"/>
  <c r="U112" i="2" s="1"/>
  <c r="P81" i="2"/>
  <c r="P78" i="2"/>
  <c r="P33" i="2"/>
  <c r="P83" i="2"/>
  <c r="P44" i="2"/>
  <c r="P68" i="2"/>
  <c r="P114" i="2"/>
  <c r="O95" i="2"/>
  <c r="U95" i="2" s="1"/>
  <c r="O35" i="2"/>
  <c r="U35" i="2" s="1"/>
  <c r="Q161" i="2"/>
  <c r="P161" i="2"/>
  <c r="O161" i="2"/>
  <c r="O89" i="2"/>
  <c r="U89" i="2" s="1"/>
  <c r="Q134" i="2"/>
  <c r="P134" i="2"/>
  <c r="O134" i="2"/>
  <c r="U134" i="2" s="1"/>
  <c r="O15" i="2"/>
  <c r="U15" i="2" s="1"/>
  <c r="O55" i="2"/>
  <c r="U55" i="2" s="1"/>
  <c r="O8" i="2"/>
  <c r="U8" i="2" s="1"/>
  <c r="O53" i="2"/>
  <c r="U53" i="2" s="1"/>
  <c r="O130" i="2"/>
  <c r="U130" i="2" s="1"/>
  <c r="O37" i="2"/>
  <c r="U37" i="2" s="1"/>
  <c r="S160" i="2"/>
  <c r="O160" i="2"/>
  <c r="U160" i="2" s="1"/>
  <c r="O137" i="2"/>
  <c r="U137" i="2" s="1"/>
  <c r="O18" i="2"/>
  <c r="U18" i="2" s="1"/>
  <c r="O16" i="2"/>
  <c r="U16" i="2" s="1"/>
  <c r="O99" i="2"/>
  <c r="U99" i="2" s="1"/>
  <c r="Q63" i="2"/>
  <c r="P63" i="2"/>
  <c r="O63" i="2"/>
  <c r="U63" i="2" s="1"/>
  <c r="S124" i="2"/>
  <c r="O124" i="2"/>
  <c r="U124" i="2" s="1"/>
  <c r="O102" i="2"/>
  <c r="U102" i="2" s="1"/>
  <c r="O76" i="2"/>
  <c r="U76" i="2" s="1"/>
  <c r="O70" i="2"/>
  <c r="U70" i="2" s="1"/>
  <c r="O150" i="2"/>
  <c r="U150" i="2" s="1"/>
  <c r="O88" i="2"/>
  <c r="U88" i="2" s="1"/>
  <c r="O71" i="2"/>
  <c r="U71" i="2" s="1"/>
  <c r="O79" i="2"/>
  <c r="U79" i="2" s="1"/>
  <c r="P102" i="2"/>
  <c r="P76" i="2"/>
  <c r="P70" i="2"/>
  <c r="P150" i="2"/>
  <c r="P88" i="2"/>
  <c r="P137" i="2"/>
  <c r="P71" i="2"/>
  <c r="P79" i="2"/>
  <c r="P18" i="2"/>
  <c r="P16" i="2"/>
  <c r="P99" i="2"/>
  <c r="O23" i="2"/>
  <c r="U23" i="2" s="1"/>
  <c r="O94" i="2"/>
  <c r="U94" i="2" s="1"/>
  <c r="O30" i="2"/>
  <c r="U30" i="2" s="1"/>
  <c r="O119" i="2"/>
  <c r="U119" i="2" s="1"/>
  <c r="O97" i="2"/>
  <c r="U97" i="2" s="1"/>
  <c r="O36" i="2"/>
  <c r="U36" i="2" s="1"/>
  <c r="Q36" i="2"/>
  <c r="P36" i="2"/>
  <c r="S11" i="2"/>
  <c r="O11" i="2"/>
  <c r="U11" i="2" s="1"/>
  <c r="P98" i="2"/>
  <c r="O98" i="2"/>
  <c r="U98" i="2" s="1"/>
  <c r="Q98" i="2"/>
  <c r="O25" i="2"/>
  <c r="U25" i="2" s="1"/>
  <c r="P23" i="2"/>
  <c r="O13" i="2"/>
  <c r="U13" i="2" s="1"/>
  <c r="O43" i="2"/>
  <c r="U43" i="2" s="1"/>
  <c r="O52" i="2"/>
  <c r="U52" i="2" s="1"/>
  <c r="Q10" i="2"/>
  <c r="P10" i="2"/>
  <c r="O10" i="2"/>
  <c r="U10" i="2" s="1"/>
  <c r="O105" i="2"/>
  <c r="U105" i="2" s="1"/>
  <c r="O62" i="2"/>
  <c r="U62" i="2" s="1"/>
  <c r="R46" i="2"/>
  <c r="O46" i="2"/>
  <c r="U46" i="2" s="1"/>
  <c r="P154" i="2"/>
  <c r="O154" i="2"/>
  <c r="U154" i="2" s="1"/>
  <c r="Q154" i="2"/>
  <c r="O127" i="2"/>
  <c r="U127" i="2" s="1"/>
  <c r="Q158" i="2"/>
  <c r="P111" i="2"/>
  <c r="O111" i="2"/>
  <c r="U111" i="2" s="1"/>
  <c r="O109" i="2"/>
  <c r="U109" i="2" s="1"/>
  <c r="P109" i="2"/>
  <c r="O120" i="2"/>
  <c r="U120" i="2" s="1"/>
  <c r="O115" i="2"/>
  <c r="U115" i="2" s="1"/>
  <c r="Q115" i="2"/>
  <c r="P115" i="2"/>
  <c r="S116" i="2"/>
  <c r="O116" i="2"/>
  <c r="U116" i="2" s="1"/>
  <c r="O31" i="2"/>
  <c r="U31" i="2" s="1"/>
  <c r="S48" i="2"/>
  <c r="O48" i="2"/>
  <c r="U48" i="2" s="1"/>
  <c r="O87" i="2"/>
  <c r="U87" i="2" s="1"/>
  <c r="O147" i="2"/>
  <c r="U147" i="2" s="1"/>
  <c r="P147" i="2"/>
  <c r="R142" i="2"/>
  <c r="O142" i="2"/>
  <c r="U142" i="2" s="1"/>
  <c r="S84" i="2"/>
  <c r="O84" i="2"/>
  <c r="U84" i="2" s="1"/>
  <c r="S54" i="2"/>
  <c r="O54" i="2"/>
  <c r="U54" i="2" s="1"/>
  <c r="P87" i="2"/>
  <c r="O7" i="2"/>
  <c r="U7" i="2" s="1"/>
  <c r="O146" i="2"/>
  <c r="U146" i="2" s="1"/>
  <c r="O42" i="2"/>
  <c r="U42" i="2" s="1"/>
  <c r="S65" i="2"/>
  <c r="O65" i="2"/>
  <c r="U65" i="2" s="1"/>
  <c r="O5" i="2"/>
  <c r="U5" i="2" s="1"/>
  <c r="Q5" i="2"/>
  <c r="O64" i="2"/>
  <c r="U64" i="2" s="1"/>
  <c r="Q64" i="2"/>
  <c r="P64" i="2"/>
  <c r="S14" i="2"/>
  <c r="O14" i="2"/>
  <c r="U14" i="2" s="1"/>
  <c r="Q111" i="2"/>
  <c r="Q109" i="2"/>
  <c r="O40" i="2"/>
  <c r="U40" i="2" s="1"/>
  <c r="Q40" i="2"/>
  <c r="P40" i="2"/>
  <c r="S60" i="2"/>
  <c r="O60" i="2"/>
  <c r="U60" i="2" s="1"/>
  <c r="O91" i="2"/>
  <c r="U91" i="2" s="1"/>
  <c r="O9" i="2"/>
  <c r="U9" i="2" s="1"/>
  <c r="O144" i="2"/>
  <c r="U144" i="2" s="1"/>
  <c r="O92" i="2"/>
  <c r="U92" i="2" s="1"/>
  <c r="O58" i="2"/>
  <c r="U58" i="2" s="1"/>
  <c r="O110" i="2"/>
  <c r="U110" i="2" s="1"/>
  <c r="P117" i="2"/>
  <c r="O141" i="2"/>
  <c r="U141" i="2" s="1"/>
  <c r="O103" i="2"/>
  <c r="U103" i="2" s="1"/>
  <c r="O21" i="2"/>
  <c r="U21" i="2" s="1"/>
  <c r="P41" i="2"/>
  <c r="O41" i="2"/>
  <c r="U41" i="2" s="1"/>
  <c r="P118" i="2"/>
  <c r="O118" i="2"/>
  <c r="U118" i="2" s="1"/>
  <c r="P22" i="2"/>
  <c r="O22" i="2"/>
  <c r="U22" i="2" s="1"/>
  <c r="P104" i="2"/>
  <c r="O104" i="2"/>
  <c r="U104" i="2" s="1"/>
  <c r="P66" i="2"/>
  <c r="O66" i="2"/>
  <c r="U66" i="2" s="1"/>
  <c r="P12" i="2"/>
  <c r="O12" i="2"/>
  <c r="U12" i="2" s="1"/>
  <c r="P51" i="2"/>
  <c r="O51" i="2"/>
  <c r="U51" i="2" s="1"/>
  <c r="P140" i="2"/>
  <c r="O140" i="2"/>
  <c r="U140" i="2" s="1"/>
  <c r="O117" i="2"/>
  <c r="U117" i="2" s="1"/>
  <c r="O77" i="2"/>
  <c r="U77" i="2" s="1"/>
  <c r="O45" i="2"/>
  <c r="U45" i="2" s="1"/>
  <c r="O29" i="2"/>
  <c r="U29" i="2" s="1"/>
  <c r="O24" i="2"/>
  <c r="U24" i="2" s="1"/>
  <c r="O39" i="2"/>
  <c r="U39" i="2" s="1"/>
  <c r="O157" i="2"/>
  <c r="U157" i="2" s="1"/>
  <c r="O61" i="2"/>
  <c r="U61" i="2" s="1"/>
  <c r="O82" i="2"/>
  <c r="U82" i="2" s="1"/>
  <c r="O128" i="2"/>
  <c r="U128" i="2" s="1"/>
  <c r="O38" i="2"/>
  <c r="U38" i="2" s="1"/>
  <c r="O67" i="2"/>
  <c r="U67" i="2" s="1"/>
  <c r="O126" i="2"/>
  <c r="U126" i="2" s="1"/>
  <c r="P139" i="2"/>
  <c r="O139" i="2"/>
  <c r="U139" i="2" s="1"/>
  <c r="P90" i="2"/>
  <c r="O90" i="2"/>
  <c r="U90" i="2" s="1"/>
  <c r="P72" i="2"/>
  <c r="O72" i="2"/>
  <c r="U72" i="2" s="1"/>
  <c r="P106" i="2"/>
  <c r="O106" i="2"/>
  <c r="U106" i="2" s="1"/>
  <c r="P96" i="2"/>
  <c r="O96" i="2"/>
  <c r="U96" i="2" s="1"/>
  <c r="P6" i="2"/>
  <c r="O6" i="2"/>
  <c r="U6" i="2" s="1"/>
  <c r="O218" i="1"/>
  <c r="U218" i="1" s="1"/>
  <c r="P215" i="1"/>
  <c r="O210" i="1"/>
  <c r="U210" i="1" s="1"/>
  <c r="Q221" i="1"/>
  <c r="P220" i="1"/>
  <c r="O215" i="1"/>
  <c r="U215" i="1" s="1"/>
  <c r="O220" i="1"/>
  <c r="U220" i="1" s="1"/>
  <c r="Q219" i="1"/>
  <c r="O225" i="1"/>
  <c r="U225" i="1" s="1"/>
  <c r="O221" i="1"/>
  <c r="U221" i="1" s="1"/>
  <c r="O211" i="1"/>
  <c r="U211" i="1" s="1"/>
  <c r="Q225" i="1"/>
  <c r="P225" i="1"/>
  <c r="P223" i="1"/>
  <c r="O223" i="1"/>
  <c r="U223" i="1" s="1"/>
  <c r="Q226" i="1"/>
  <c r="Q224" i="1"/>
  <c r="P219" i="1"/>
  <c r="P209" i="1"/>
  <c r="O206" i="1"/>
  <c r="U206" i="1" s="1"/>
  <c r="O207" i="1"/>
  <c r="U207" i="1" s="1"/>
  <c r="P205" i="1"/>
  <c r="O208" i="1"/>
  <c r="U208" i="1" s="1"/>
  <c r="Q207" i="1"/>
  <c r="P207" i="1"/>
  <c r="Q210" i="1"/>
  <c r="Q208" i="1"/>
  <c r="Q206" i="1"/>
  <c r="Q204" i="1"/>
  <c r="P218" i="1"/>
  <c r="P216" i="1"/>
  <c r="P214" i="1"/>
  <c r="P212" i="1"/>
  <c r="P210" i="1"/>
  <c r="P208" i="1"/>
  <c r="P206" i="1"/>
  <c r="P204" i="1"/>
  <c r="Q218" i="1"/>
  <c r="O216" i="1"/>
  <c r="U216" i="1" s="1"/>
  <c r="O214" i="1"/>
  <c r="U214" i="1" s="1"/>
  <c r="O212" i="1"/>
  <c r="U212" i="1" s="1"/>
  <c r="Q203" i="1"/>
  <c r="P203" i="1"/>
  <c r="P154" i="1"/>
  <c r="P116" i="1"/>
  <c r="P146" i="1"/>
  <c r="P80" i="1"/>
  <c r="P72" i="1"/>
  <c r="P68" i="1"/>
  <c r="O73" i="1"/>
  <c r="U73" i="1" s="1"/>
  <c r="P73" i="1"/>
  <c r="P96" i="1"/>
  <c r="P109" i="1"/>
  <c r="P60" i="1"/>
  <c r="O9" i="1"/>
  <c r="U9" i="1" s="1"/>
  <c r="O143" i="1"/>
  <c r="U143" i="1" s="1"/>
  <c r="P143" i="1"/>
  <c r="P151" i="1"/>
  <c r="P159" i="1"/>
  <c r="O19" i="1"/>
  <c r="U19" i="1" s="1"/>
  <c r="Q43" i="1"/>
  <c r="P61" i="1"/>
  <c r="O70" i="1"/>
  <c r="U70" i="1" s="1"/>
  <c r="P70" i="1"/>
  <c r="P82" i="1"/>
  <c r="P84" i="1"/>
  <c r="P93" i="1"/>
  <c r="P120" i="1"/>
  <c r="P132" i="1"/>
  <c r="P140" i="1"/>
  <c r="P145" i="1"/>
  <c r="P148" i="1"/>
  <c r="P153" i="1"/>
  <c r="P156" i="1"/>
  <c r="O29" i="1"/>
  <c r="U29" i="1" s="1"/>
  <c r="Q49" i="1"/>
  <c r="P92" i="1"/>
  <c r="O97" i="1"/>
  <c r="U97" i="1" s="1"/>
  <c r="P97" i="1"/>
  <c r="P104" i="1"/>
  <c r="P112" i="1"/>
  <c r="P115" i="1"/>
  <c r="P142" i="1"/>
  <c r="P147" i="1"/>
  <c r="P150" i="1"/>
  <c r="O155" i="1"/>
  <c r="U155" i="1" s="1"/>
  <c r="P155" i="1"/>
  <c r="P158" i="1"/>
  <c r="P168" i="1"/>
  <c r="P174" i="1"/>
  <c r="P180" i="1"/>
  <c r="P69" i="1"/>
  <c r="P81" i="1"/>
  <c r="P85" i="1"/>
  <c r="O94" i="1"/>
  <c r="U94" i="1" s="1"/>
  <c r="P94" i="1"/>
  <c r="P124" i="1"/>
  <c r="P141" i="1"/>
  <c r="P144" i="1"/>
  <c r="P149" i="1"/>
  <c r="P152" i="1"/>
  <c r="P157" i="1"/>
  <c r="P160" i="1"/>
  <c r="O12" i="1"/>
  <c r="U12" i="1" s="1"/>
  <c r="O22" i="1"/>
  <c r="U22" i="1" s="1"/>
  <c r="O35" i="1"/>
  <c r="U35" i="1" s="1"/>
  <c r="Q45" i="1"/>
  <c r="Q51" i="1"/>
  <c r="P62" i="1"/>
  <c r="P63" i="1"/>
  <c r="P66" i="1"/>
  <c r="O76" i="1"/>
  <c r="U76" i="1" s="1"/>
  <c r="P76" i="1"/>
  <c r="O79" i="1"/>
  <c r="U79" i="1" s="1"/>
  <c r="P79" i="1"/>
  <c r="P86" i="1"/>
  <c r="P87" i="1"/>
  <c r="P90" i="1"/>
  <c r="O100" i="1"/>
  <c r="P100" i="1"/>
  <c r="P108" i="1"/>
  <c r="P114" i="1"/>
  <c r="P117" i="1"/>
  <c r="Q119" i="1"/>
  <c r="P128" i="1"/>
  <c r="O137" i="1"/>
  <c r="U137" i="1" s="1"/>
  <c r="O194" i="1"/>
  <c r="U194" i="1" s="1"/>
  <c r="O61" i="1"/>
  <c r="U61" i="1" s="1"/>
  <c r="O82" i="1"/>
  <c r="U82" i="1" s="1"/>
  <c r="O85" i="1"/>
  <c r="U85" i="1" s="1"/>
  <c r="O116" i="1"/>
  <c r="U116" i="1" s="1"/>
  <c r="O125" i="1"/>
  <c r="U125" i="1" s="1"/>
  <c r="O149" i="1"/>
  <c r="U149" i="1" s="1"/>
  <c r="O3" i="1"/>
  <c r="U3" i="1" s="1"/>
  <c r="O15" i="1"/>
  <c r="U15" i="1" s="1"/>
  <c r="O25" i="1"/>
  <c r="U25" i="1" s="1"/>
  <c r="O6" i="1"/>
  <c r="U6" i="1" s="1"/>
  <c r="Q15" i="1"/>
  <c r="O59" i="1"/>
  <c r="U59" i="1" s="1"/>
  <c r="O64" i="1"/>
  <c r="U64" i="1" s="1"/>
  <c r="P64" i="1"/>
  <c r="O67" i="1"/>
  <c r="U67" i="1" s="1"/>
  <c r="P67" i="1"/>
  <c r="P74" i="1"/>
  <c r="P75" i="1"/>
  <c r="P78" i="1"/>
  <c r="O88" i="1"/>
  <c r="U88" i="1" s="1"/>
  <c r="P88" i="1"/>
  <c r="O91" i="1"/>
  <c r="U91" i="1" s="1"/>
  <c r="P91" i="1"/>
  <c r="P98" i="1"/>
  <c r="P99" i="1"/>
  <c r="Q103" i="1"/>
  <c r="P107" i="1"/>
  <c r="O126" i="1"/>
  <c r="U126" i="1" s="1"/>
  <c r="O129" i="1"/>
  <c r="U129" i="1" s="1"/>
  <c r="P136" i="1"/>
  <c r="P171" i="1"/>
  <c r="P183" i="1"/>
  <c r="P16" i="1"/>
  <c r="O33" i="1"/>
  <c r="U33" i="1" s="1"/>
  <c r="T33" i="1"/>
  <c r="O16" i="1"/>
  <c r="U16" i="1" s="1"/>
  <c r="Q33" i="1"/>
  <c r="Q3" i="1"/>
  <c r="O130" i="1"/>
  <c r="U130" i="1" s="1"/>
  <c r="Q134" i="1"/>
  <c r="P134" i="1"/>
  <c r="O4" i="1"/>
  <c r="U4" i="1" s="1"/>
  <c r="Q4" i="1"/>
  <c r="O7" i="1"/>
  <c r="U7" i="1" s="1"/>
  <c r="Q7" i="1"/>
  <c r="O10" i="1"/>
  <c r="U10" i="1" s="1"/>
  <c r="Q10" i="1"/>
  <c r="O13" i="1"/>
  <c r="U13" i="1" s="1"/>
  <c r="Q13" i="1"/>
  <c r="O17" i="1"/>
  <c r="U17" i="1" s="1"/>
  <c r="Q17" i="1"/>
  <c r="O20" i="1"/>
  <c r="U20" i="1" s="1"/>
  <c r="Q20" i="1"/>
  <c r="O23" i="1"/>
  <c r="U23" i="1" s="1"/>
  <c r="Q23" i="1"/>
  <c r="O26" i="1"/>
  <c r="U26" i="1" s="1"/>
  <c r="Q26" i="1"/>
  <c r="O31" i="1"/>
  <c r="U31" i="1" s="1"/>
  <c r="Q31" i="1"/>
  <c r="O38" i="1"/>
  <c r="U38" i="1" s="1"/>
  <c r="Q38" i="1"/>
  <c r="O40" i="1"/>
  <c r="U40" i="1" s="1"/>
  <c r="P40" i="1"/>
  <c r="Q41" i="1"/>
  <c r="Q47" i="1"/>
  <c r="O134" i="1"/>
  <c r="U134" i="1" s="1"/>
  <c r="Q138" i="1"/>
  <c r="P138" i="1"/>
  <c r="Q6" i="1"/>
  <c r="Q9" i="1"/>
  <c r="Q22" i="1"/>
  <c r="P5" i="1"/>
  <c r="P18" i="1"/>
  <c r="O27" i="1"/>
  <c r="U27" i="1" s="1"/>
  <c r="P27" i="1"/>
  <c r="P32" i="1"/>
  <c r="Q53" i="1"/>
  <c r="P65" i="1"/>
  <c r="P71" i="1"/>
  <c r="P77" i="1"/>
  <c r="P83" i="1"/>
  <c r="P89" i="1"/>
  <c r="P95" i="1"/>
  <c r="P101" i="1"/>
  <c r="O108" i="1"/>
  <c r="U108" i="1" s="1"/>
  <c r="Q111" i="1"/>
  <c r="P122" i="1"/>
  <c r="O133" i="1"/>
  <c r="U133" i="1" s="1"/>
  <c r="O138" i="1"/>
  <c r="U138" i="1" s="1"/>
  <c r="O145" i="1"/>
  <c r="U145" i="1" s="1"/>
  <c r="O151" i="1"/>
  <c r="U151" i="1" s="1"/>
  <c r="O157" i="1"/>
  <c r="U157" i="1" s="1"/>
  <c r="Q12" i="1"/>
  <c r="Q19" i="1"/>
  <c r="Q29" i="1"/>
  <c r="Q35" i="1"/>
  <c r="Q106" i="1"/>
  <c r="Q130" i="1"/>
  <c r="P130" i="1"/>
  <c r="O8" i="1"/>
  <c r="U8" i="1" s="1"/>
  <c r="O11" i="1"/>
  <c r="U11" i="1" s="1"/>
  <c r="Q11" i="1"/>
  <c r="O14" i="1"/>
  <c r="U14" i="1" s="1"/>
  <c r="O21" i="1"/>
  <c r="U21" i="1" s="1"/>
  <c r="Q164" i="1"/>
  <c r="Q167" i="1"/>
  <c r="Q176" i="1"/>
  <c r="Q179" i="1"/>
  <c r="Q182" i="1"/>
  <c r="Q188" i="1"/>
  <c r="Q25" i="1"/>
  <c r="O30" i="1"/>
  <c r="U30" i="1" s="1"/>
  <c r="P30" i="1"/>
  <c r="O37" i="1"/>
  <c r="U37" i="1" s="1"/>
  <c r="P37" i="1"/>
  <c r="O5" i="1"/>
  <c r="U5" i="1" s="1"/>
  <c r="Q8" i="1"/>
  <c r="Q14" i="1"/>
  <c r="O18" i="1"/>
  <c r="U18" i="1" s="1"/>
  <c r="Q21" i="1"/>
  <c r="O24" i="1"/>
  <c r="U24" i="1" s="1"/>
  <c r="Q24" i="1"/>
  <c r="O28" i="1"/>
  <c r="U28" i="1" s="1"/>
  <c r="Q28" i="1"/>
  <c r="O32" i="1"/>
  <c r="U32" i="1" s="1"/>
  <c r="P3" i="1"/>
  <c r="P6" i="1"/>
  <c r="P9" i="1"/>
  <c r="P12" i="1"/>
  <c r="P15" i="1"/>
  <c r="P19" i="1"/>
  <c r="P22" i="1"/>
  <c r="P25" i="1"/>
  <c r="P29" i="1"/>
  <c r="O34" i="1"/>
  <c r="U34" i="1" s="1"/>
  <c r="P34" i="1"/>
  <c r="P35" i="1"/>
  <c r="Q126" i="1"/>
  <c r="P126" i="1"/>
  <c r="O141" i="1"/>
  <c r="U141" i="1" s="1"/>
  <c r="O147" i="1"/>
  <c r="U147" i="1" s="1"/>
  <c r="O153" i="1"/>
  <c r="U153" i="1" s="1"/>
  <c r="O159" i="1"/>
  <c r="U159" i="1" s="1"/>
  <c r="O170" i="1"/>
  <c r="U170" i="1" s="1"/>
  <c r="P170" i="1"/>
  <c r="O173" i="1"/>
  <c r="U173" i="1" s="1"/>
  <c r="P173" i="1"/>
  <c r="O185" i="1"/>
  <c r="U185" i="1" s="1"/>
  <c r="P185" i="1"/>
  <c r="Q191" i="1"/>
  <c r="O62" i="1"/>
  <c r="U62" i="1" s="1"/>
  <c r="O65" i="1"/>
  <c r="U65" i="1" s="1"/>
  <c r="O68" i="1"/>
  <c r="U68" i="1" s="1"/>
  <c r="O71" i="1"/>
  <c r="U71" i="1" s="1"/>
  <c r="O74" i="1"/>
  <c r="U74" i="1" s="1"/>
  <c r="O77" i="1"/>
  <c r="U77" i="1" s="1"/>
  <c r="O80" i="1"/>
  <c r="U80" i="1" s="1"/>
  <c r="O83" i="1"/>
  <c r="U83" i="1" s="1"/>
  <c r="O86" i="1"/>
  <c r="U86" i="1" s="1"/>
  <c r="O89" i="1"/>
  <c r="U89" i="1" s="1"/>
  <c r="O92" i="1"/>
  <c r="U92" i="1" s="1"/>
  <c r="O95" i="1"/>
  <c r="U95" i="1" s="1"/>
  <c r="O98" i="1"/>
  <c r="U98" i="1" s="1"/>
  <c r="O101" i="1"/>
  <c r="U101" i="1" s="1"/>
  <c r="O109" i="1"/>
  <c r="U109" i="1" s="1"/>
  <c r="O117" i="1"/>
  <c r="U117" i="1" s="1"/>
  <c r="O165" i="1"/>
  <c r="U165" i="1" s="1"/>
  <c r="Q165" i="1"/>
  <c r="O177" i="1"/>
  <c r="U177" i="1" s="1"/>
  <c r="Q177" i="1"/>
  <c r="O186" i="1"/>
  <c r="U186" i="1" s="1"/>
  <c r="Q186" i="1"/>
  <c r="O189" i="1"/>
  <c r="U189" i="1" s="1"/>
  <c r="Q189" i="1"/>
  <c r="Q192" i="1"/>
  <c r="P102" i="1"/>
  <c r="O104" i="1"/>
  <c r="U104" i="1" s="1"/>
  <c r="P105" i="1"/>
  <c r="P110" i="1"/>
  <c r="O112" i="1"/>
  <c r="U112" i="1" s="1"/>
  <c r="P113" i="1"/>
  <c r="P118" i="1"/>
  <c r="O120" i="1"/>
  <c r="U120" i="1" s="1"/>
  <c r="P121" i="1"/>
  <c r="O142" i="1"/>
  <c r="U142" i="1" s="1"/>
  <c r="O144" i="1"/>
  <c r="U144" i="1" s="1"/>
  <c r="O146" i="1"/>
  <c r="U146" i="1" s="1"/>
  <c r="O148" i="1"/>
  <c r="U148" i="1" s="1"/>
  <c r="O150" i="1"/>
  <c r="U150" i="1" s="1"/>
  <c r="O152" i="1"/>
  <c r="U152" i="1" s="1"/>
  <c r="O154" i="1"/>
  <c r="U154" i="1" s="1"/>
  <c r="O156" i="1"/>
  <c r="U156" i="1" s="1"/>
  <c r="O158" i="1"/>
  <c r="U158" i="1" s="1"/>
  <c r="P162" i="1"/>
  <c r="P166" i="1"/>
  <c r="P172" i="1"/>
  <c r="P175" i="1"/>
  <c r="P184" i="1"/>
  <c r="P187" i="1"/>
  <c r="P190" i="1"/>
  <c r="O36" i="1"/>
  <c r="U36" i="1" s="1"/>
  <c r="Q36" i="1"/>
  <c r="O39" i="1"/>
  <c r="U39" i="1" s="1"/>
  <c r="Q39" i="1"/>
  <c r="O60" i="1"/>
  <c r="U60" i="1" s="1"/>
  <c r="O63" i="1"/>
  <c r="U63" i="1" s="1"/>
  <c r="O66" i="1"/>
  <c r="U66" i="1" s="1"/>
  <c r="O69" i="1"/>
  <c r="U69" i="1" s="1"/>
  <c r="O72" i="1"/>
  <c r="U72" i="1" s="1"/>
  <c r="O75" i="1"/>
  <c r="U75" i="1" s="1"/>
  <c r="O78" i="1"/>
  <c r="U78" i="1" s="1"/>
  <c r="O81" i="1"/>
  <c r="U81" i="1" s="1"/>
  <c r="O84" i="1"/>
  <c r="U84" i="1" s="1"/>
  <c r="O87" i="1"/>
  <c r="U87" i="1" s="1"/>
  <c r="O90" i="1"/>
  <c r="U90" i="1" s="1"/>
  <c r="O93" i="1"/>
  <c r="U93" i="1" s="1"/>
  <c r="O96" i="1"/>
  <c r="U96" i="1" s="1"/>
  <c r="O99" i="1"/>
  <c r="U99" i="1" s="1"/>
  <c r="O169" i="1"/>
  <c r="U169" i="1" s="1"/>
  <c r="Q169" i="1"/>
  <c r="O178" i="1"/>
  <c r="U178" i="1" s="1"/>
  <c r="Q178" i="1"/>
  <c r="O181" i="1"/>
  <c r="U181" i="1" s="1"/>
  <c r="Q181" i="1"/>
  <c r="O193" i="1"/>
  <c r="U193" i="1" s="1"/>
  <c r="Q193" i="1"/>
  <c r="O105" i="1"/>
  <c r="U105" i="1" s="1"/>
  <c r="O113" i="1"/>
  <c r="U113" i="1" s="1"/>
  <c r="O121" i="1"/>
  <c r="U121" i="1" s="1"/>
  <c r="P194" i="1"/>
  <c r="Q194" i="1"/>
  <c r="O42" i="1"/>
  <c r="U42" i="1" s="1"/>
  <c r="O44" i="1"/>
  <c r="U44" i="1" s="1"/>
  <c r="O46" i="1"/>
  <c r="U46" i="1" s="1"/>
  <c r="O48" i="1"/>
  <c r="U48" i="1" s="1"/>
  <c r="O50" i="1"/>
  <c r="U50" i="1" s="1"/>
  <c r="O52" i="1"/>
  <c r="U52" i="1" s="1"/>
  <c r="O54" i="1"/>
  <c r="U54" i="1" s="1"/>
  <c r="Q123" i="1"/>
  <c r="P123" i="1"/>
  <c r="Q127" i="1"/>
  <c r="P127" i="1"/>
  <c r="Q131" i="1"/>
  <c r="P131" i="1"/>
  <c r="Q135" i="1"/>
  <c r="P135" i="1"/>
  <c r="Q139" i="1"/>
  <c r="P139" i="1"/>
  <c r="Q42" i="1"/>
  <c r="Q44" i="1"/>
  <c r="Q46" i="1"/>
  <c r="Q48" i="1"/>
  <c r="Q50" i="1"/>
  <c r="Q52" i="1"/>
  <c r="Q54" i="1"/>
  <c r="Q55" i="1"/>
  <c r="P55" i="1"/>
  <c r="Q56" i="1"/>
  <c r="P56" i="1"/>
  <c r="Q57" i="1"/>
  <c r="P57" i="1"/>
  <c r="Q58" i="1"/>
  <c r="P58" i="1"/>
  <c r="O102" i="1"/>
  <c r="U102" i="1" s="1"/>
  <c r="O106" i="1"/>
  <c r="U106" i="1" s="1"/>
  <c r="O110" i="1"/>
  <c r="U110" i="1" s="1"/>
  <c r="O114" i="1"/>
  <c r="U114" i="1" s="1"/>
  <c r="O118" i="1"/>
  <c r="U118" i="1" s="1"/>
  <c r="O122" i="1"/>
  <c r="U122" i="1" s="1"/>
  <c r="O123" i="1"/>
  <c r="U123" i="1" s="1"/>
  <c r="O127" i="1"/>
  <c r="U127" i="1" s="1"/>
  <c r="O131" i="1"/>
  <c r="U131" i="1" s="1"/>
  <c r="O135" i="1"/>
  <c r="U135" i="1" s="1"/>
  <c r="O139" i="1"/>
  <c r="U139" i="1" s="1"/>
  <c r="O41" i="1"/>
  <c r="U41" i="1" s="1"/>
  <c r="O43" i="1"/>
  <c r="U43" i="1" s="1"/>
  <c r="O45" i="1"/>
  <c r="U45" i="1" s="1"/>
  <c r="O47" i="1"/>
  <c r="U47" i="1" s="1"/>
  <c r="O49" i="1"/>
  <c r="U49" i="1" s="1"/>
  <c r="O51" i="1"/>
  <c r="U51" i="1" s="1"/>
  <c r="O53" i="1"/>
  <c r="U53" i="1" s="1"/>
  <c r="O55" i="1"/>
  <c r="U55" i="1" s="1"/>
  <c r="O56" i="1"/>
  <c r="U56" i="1" s="1"/>
  <c r="O57" i="1"/>
  <c r="U57" i="1" s="1"/>
  <c r="O58" i="1"/>
  <c r="U58" i="1" s="1"/>
  <c r="O103" i="1"/>
  <c r="U103" i="1" s="1"/>
  <c r="O107" i="1"/>
  <c r="U107" i="1" s="1"/>
  <c r="O111" i="1"/>
  <c r="U111" i="1" s="1"/>
  <c r="O115" i="1"/>
  <c r="U115" i="1" s="1"/>
  <c r="O119" i="1"/>
  <c r="U119" i="1" s="1"/>
  <c r="O124" i="1"/>
  <c r="U124" i="1" s="1"/>
  <c r="Q125" i="1"/>
  <c r="P125" i="1"/>
  <c r="O128" i="1"/>
  <c r="U128" i="1" s="1"/>
  <c r="Q129" i="1"/>
  <c r="P129" i="1"/>
  <c r="O132" i="1"/>
  <c r="U132" i="1" s="1"/>
  <c r="Q133" i="1"/>
  <c r="P133" i="1"/>
  <c r="O136" i="1"/>
  <c r="U136" i="1" s="1"/>
  <c r="Q137" i="1"/>
  <c r="P137" i="1"/>
  <c r="O140" i="1"/>
  <c r="O163" i="1"/>
  <c r="U163" i="1" s="1"/>
  <c r="Q163" i="1"/>
  <c r="P163" i="1"/>
  <c r="O166" i="1"/>
  <c r="U166" i="1" s="1"/>
  <c r="O174" i="1"/>
  <c r="U174" i="1" s="1"/>
  <c r="O182" i="1"/>
  <c r="U182" i="1" s="1"/>
  <c r="O190" i="1"/>
  <c r="U190" i="1" s="1"/>
  <c r="O161" i="1"/>
  <c r="U161" i="1" s="1"/>
  <c r="Q161" i="1"/>
  <c r="P161" i="1"/>
  <c r="O167" i="1"/>
  <c r="U167" i="1" s="1"/>
  <c r="O171" i="1"/>
  <c r="U171" i="1" s="1"/>
  <c r="O175" i="1"/>
  <c r="U175" i="1" s="1"/>
  <c r="O179" i="1"/>
  <c r="U179" i="1" s="1"/>
  <c r="O183" i="1"/>
  <c r="U183" i="1" s="1"/>
  <c r="O187" i="1"/>
  <c r="U187" i="1" s="1"/>
  <c r="O191" i="1"/>
  <c r="U191" i="1" s="1"/>
  <c r="O195" i="1"/>
  <c r="U195" i="1" s="1"/>
  <c r="P196" i="1"/>
  <c r="O196" i="1"/>
  <c r="U196" i="1" s="1"/>
  <c r="P197" i="1"/>
  <c r="O197" i="1"/>
  <c r="U197" i="1" s="1"/>
  <c r="P198" i="1"/>
  <c r="O198" i="1"/>
  <c r="U198" i="1" s="1"/>
  <c r="P199" i="1"/>
  <c r="O199" i="1"/>
  <c r="U199" i="1" s="1"/>
  <c r="P200" i="1"/>
  <c r="O200" i="1"/>
  <c r="U200" i="1" s="1"/>
  <c r="P201" i="1"/>
  <c r="O201" i="1"/>
  <c r="U201" i="1" s="1"/>
  <c r="P202" i="1"/>
  <c r="O202" i="1"/>
  <c r="U202" i="1" s="1"/>
  <c r="O160" i="1"/>
  <c r="U160" i="1" s="1"/>
  <c r="O162" i="1"/>
  <c r="U162" i="1" s="1"/>
  <c r="O164" i="1"/>
  <c r="U164" i="1" s="1"/>
  <c r="O168" i="1"/>
  <c r="U168" i="1" s="1"/>
  <c r="O172" i="1"/>
  <c r="U172" i="1" s="1"/>
  <c r="O176" i="1"/>
  <c r="U176" i="1" s="1"/>
  <c r="O180" i="1"/>
  <c r="U180" i="1" s="1"/>
  <c r="O184" i="1"/>
  <c r="U184" i="1" s="1"/>
  <c r="O188" i="1"/>
  <c r="U188" i="1" s="1"/>
  <c r="O192" i="1"/>
  <c r="U192" i="1" s="1"/>
  <c r="Q196" i="1"/>
  <c r="Q197" i="1"/>
  <c r="Q198" i="1"/>
  <c r="Q199" i="1"/>
  <c r="Q200" i="1"/>
  <c r="Q201" i="1"/>
  <c r="Q20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Jirka</author>
  </authors>
  <commentList>
    <comment ref="B15" authorId="0" shapeId="0" xr:uid="{A96E82CD-6604-4D6F-A196-2502984FB59F}">
      <text>
        <r>
          <rPr>
            <b/>
            <sz val="9"/>
            <color indexed="81"/>
            <rFont val="Tahoma"/>
            <charset val="1"/>
          </rPr>
          <t>Jirka:</t>
        </r>
        <r>
          <rPr>
            <sz val="9"/>
            <color indexed="81"/>
            <rFont val="Tahoma"/>
            <charset val="1"/>
          </rPr>
          <t xml:space="preserve">
překontrolovat</t>
        </r>
      </text>
    </comment>
    <comment ref="W23" authorId="0" shapeId="0" xr:uid="{63AC7DCE-CD89-42C5-A44B-DDB1306FDDE9}">
      <text>
        <r>
          <rPr>
            <b/>
            <sz val="9"/>
            <color indexed="81"/>
            <rFont val="Tahoma"/>
            <charset val="1"/>
          </rPr>
          <t>Jirka:</t>
        </r>
        <r>
          <rPr>
            <sz val="9"/>
            <color indexed="81"/>
            <rFont val="Tahoma"/>
            <charset val="1"/>
          </rPr>
          <t xml:space="preserve">
nezúčastnila se dne 30.4.2026</t>
        </r>
      </text>
    </comment>
    <comment ref="B34" authorId="0" shapeId="0" xr:uid="{687DAC70-E032-4EDD-8304-E7715F78EE7D}">
      <text>
        <r>
          <rPr>
            <b/>
            <sz val="9"/>
            <color indexed="81"/>
            <rFont val="Tahoma"/>
            <charset val="1"/>
          </rPr>
          <t>Jirka:</t>
        </r>
        <r>
          <rPr>
            <sz val="9"/>
            <color indexed="81"/>
            <rFont val="Tahoma"/>
            <charset val="1"/>
          </rPr>
          <t xml:space="preserve">
zjistit datum narození</t>
        </r>
      </text>
    </comment>
    <comment ref="D34" authorId="0" shapeId="0" xr:uid="{29A1E651-363E-49F6-9327-65C7CC8DA590}">
      <text>
        <r>
          <rPr>
            <b/>
            <sz val="9"/>
            <color indexed="81"/>
            <rFont val="Tahoma"/>
            <charset val="1"/>
          </rPr>
          <t>Jirka:</t>
        </r>
        <r>
          <rPr>
            <sz val="9"/>
            <color indexed="81"/>
            <rFont val="Tahoma"/>
            <charset val="1"/>
          </rPr>
          <t xml:space="preserve">
je z Nového Jjičína</t>
        </r>
      </text>
    </comment>
    <comment ref="B37" authorId="0" shapeId="0" xr:uid="{0F2B5733-0C99-42C0-87C9-C499B5FE43F2}">
      <text>
        <r>
          <rPr>
            <b/>
            <sz val="9"/>
            <color indexed="81"/>
            <rFont val="Tahoma"/>
            <charset val="1"/>
          </rPr>
          <t>Jirka:</t>
        </r>
        <r>
          <rPr>
            <sz val="9"/>
            <color indexed="81"/>
            <rFont val="Tahoma"/>
            <charset val="1"/>
          </rPr>
          <t xml:space="preserve">
je z Nového Jičína</t>
        </r>
      </text>
    </comment>
    <comment ref="B59" authorId="0" shapeId="0" xr:uid="{A5B4EBF8-3D0D-43DA-984A-05B4D53AE70B}">
      <text>
        <r>
          <rPr>
            <b/>
            <sz val="9"/>
            <color indexed="81"/>
            <rFont val="Tahoma"/>
            <charset val="1"/>
          </rPr>
          <t>Jirka:</t>
        </r>
        <r>
          <rPr>
            <sz val="9"/>
            <color indexed="81"/>
            <rFont val="Tahoma"/>
            <charset val="1"/>
          </rPr>
          <t xml:space="preserve">
překontrolovat jméno</t>
        </r>
      </text>
    </comment>
    <comment ref="AP68" authorId="0" shapeId="0" xr:uid="{0CD7FF5F-E18A-45FC-9FF1-2BADDF28D304}">
      <text>
        <r>
          <rPr>
            <b/>
            <sz val="9"/>
            <color indexed="81"/>
            <rFont val="Tahoma"/>
            <charset val="1"/>
          </rPr>
          <t>Jirka:</t>
        </r>
        <r>
          <rPr>
            <sz val="9"/>
            <color indexed="81"/>
            <rFont val="Tahoma"/>
            <charset val="1"/>
          </rPr>
          <t xml:space="preserve">
zjistit datum narození</t>
        </r>
      </text>
    </comment>
    <comment ref="AP90" authorId="0" shapeId="0" xr:uid="{4ED8C3D4-DEE1-4B0E-A6BF-8B629F27D0E1}">
      <text>
        <r>
          <rPr>
            <b/>
            <sz val="9"/>
            <color indexed="81"/>
            <rFont val="Tahoma"/>
            <charset val="1"/>
          </rPr>
          <t>Jirka:</t>
        </r>
        <r>
          <rPr>
            <sz val="9"/>
            <color indexed="81"/>
            <rFont val="Tahoma"/>
            <charset val="1"/>
          </rPr>
          <t xml:space="preserve">
bude doplněn</t>
        </r>
      </text>
    </comment>
    <comment ref="W98" authorId="0" shapeId="0" xr:uid="{13D7B2C2-1142-4BF1-BAE4-44E8BD6E0133}">
      <text>
        <r>
          <rPr>
            <b/>
            <sz val="9"/>
            <color indexed="81"/>
            <rFont val="Tahoma"/>
            <charset val="1"/>
          </rPr>
          <t>Jirka:</t>
        </r>
        <r>
          <rPr>
            <sz val="9"/>
            <color indexed="81"/>
            <rFont val="Tahoma"/>
            <charset val="1"/>
          </rPr>
          <t xml:space="preserve">
překontrolovat</t>
        </r>
      </text>
    </comment>
    <comment ref="W101" authorId="0" shapeId="0" xr:uid="{86D54BFA-8F6D-4B7C-88E0-796CBEB420DA}">
      <text>
        <r>
          <rPr>
            <b/>
            <sz val="9"/>
            <color indexed="81"/>
            <rFont val="Tahoma"/>
            <charset val="1"/>
          </rPr>
          <t>Jirka:</t>
        </r>
        <r>
          <rPr>
            <sz val="9"/>
            <color indexed="81"/>
            <rFont val="Tahoma"/>
            <charset val="1"/>
          </rPr>
          <t xml:space="preserve">
překontrolovat jméno</t>
        </r>
      </text>
    </comment>
    <comment ref="W102" authorId="0" shapeId="0" xr:uid="{43962A65-519C-45C7-A3BD-19F336BC595E}">
      <text>
        <r>
          <rPr>
            <b/>
            <sz val="9"/>
            <color indexed="81"/>
            <rFont val="Tahoma"/>
            <family val="2"/>
            <charset val="238"/>
          </rPr>
          <t>Jirka:</t>
        </r>
        <r>
          <rPr>
            <sz val="9"/>
            <color indexed="81"/>
            <rFont val="Tahoma"/>
            <family val="2"/>
            <charset val="238"/>
          </rPr>
          <t xml:space="preserve">
testování v dubnu 26 se nezúčastnili</t>
        </r>
      </text>
    </comment>
    <comment ref="W150" authorId="0" shapeId="0" xr:uid="{7AD37287-B51A-4404-B89B-7E9BB80257B0}">
      <text>
        <r>
          <rPr>
            <b/>
            <sz val="9"/>
            <color indexed="81"/>
            <rFont val="Tahoma"/>
            <family val="2"/>
            <charset val="238"/>
          </rPr>
          <t>Jirka:</t>
        </r>
        <r>
          <rPr>
            <sz val="9"/>
            <color indexed="81"/>
            <rFont val="Tahoma"/>
            <family val="2"/>
            <charset val="238"/>
          </rPr>
          <t xml:space="preserve">
testování v dubnu 26 se nezúčastnili</t>
        </r>
      </text>
    </comment>
  </commentList>
</comments>
</file>

<file path=xl/sharedStrings.xml><?xml version="1.0" encoding="utf-8"?>
<sst xmlns="http://schemas.openxmlformats.org/spreadsheetml/2006/main" count="1391" uniqueCount="370">
  <si>
    <t>Příjmení, Jméno</t>
  </si>
  <si>
    <t>Narození</t>
  </si>
  <si>
    <t>Oddíl</t>
  </si>
  <si>
    <t>Testy</t>
  </si>
  <si>
    <t>Body</t>
  </si>
  <si>
    <t>Kategorie hráče</t>
  </si>
  <si>
    <t xml:space="preserve"> </t>
  </si>
  <si>
    <t>Výška</t>
  </si>
  <si>
    <t>Dosah</t>
  </si>
  <si>
    <t>VSR</t>
  </si>
  <si>
    <t>M1</t>
  </si>
  <si>
    <t>SDM</t>
  </si>
  <si>
    <t>Celkem</t>
  </si>
  <si>
    <t>Lvi Praha</t>
  </si>
  <si>
    <t>Brno</t>
  </si>
  <si>
    <t>Kojetín</t>
  </si>
  <si>
    <t>Blue Ostrava</t>
  </si>
  <si>
    <t>Příbram</t>
  </si>
  <si>
    <t>VK Č.Budějovice</t>
  </si>
  <si>
    <t>Dukla Liberec</t>
  </si>
  <si>
    <t>VK Ostrava</t>
  </si>
  <si>
    <t>Kolín</t>
  </si>
  <si>
    <t>Kladno</t>
  </si>
  <si>
    <t>Kracík Martin</t>
  </si>
  <si>
    <t>Nový Jičín</t>
  </si>
  <si>
    <t>Green</t>
  </si>
  <si>
    <t>Heřman Max</t>
  </si>
  <si>
    <t>Č.Budějovice</t>
  </si>
  <si>
    <t>Gelnar Vít</t>
  </si>
  <si>
    <t>Jonszta Jakub</t>
  </si>
  <si>
    <t>Formánek Benjamin</t>
  </si>
  <si>
    <t>Ostrava</t>
  </si>
  <si>
    <t>Nový Tobiáš</t>
  </si>
  <si>
    <t>Pětioký Vojtěch</t>
  </si>
  <si>
    <t xml:space="preserve">Hradec králové </t>
  </si>
  <si>
    <t>Skolka Tomáš</t>
  </si>
  <si>
    <t>Podroužek Tadeáš</t>
  </si>
  <si>
    <t>Metzl Filip</t>
  </si>
  <si>
    <t>D</t>
  </si>
  <si>
    <t>Goláň Lukáš</t>
  </si>
  <si>
    <t>Janda Filip</t>
  </si>
  <si>
    <t>Rak Samuel</t>
  </si>
  <si>
    <t>Ježek Adam</t>
  </si>
  <si>
    <t>Janalík Šimon</t>
  </si>
  <si>
    <t>Kubeš Štěpán</t>
  </si>
  <si>
    <t>Staněk Matyáš</t>
  </si>
  <si>
    <t>Dvořák Jiří</t>
  </si>
  <si>
    <t>Ústí n.Labem</t>
  </si>
  <si>
    <t>Vorobel Jakub</t>
  </si>
  <si>
    <t>Vonšovský Josef</t>
  </si>
  <si>
    <t>Pavlíček Daniel</t>
  </si>
  <si>
    <t>Horský Antonín</t>
  </si>
  <si>
    <t>Štafl Martin</t>
  </si>
  <si>
    <t>Pátek Antonín</t>
  </si>
  <si>
    <t>Sieber Viktor</t>
  </si>
  <si>
    <t>Hora Richard</t>
  </si>
  <si>
    <t>Skřenek Martin</t>
  </si>
  <si>
    <t>Čech Tobiáš</t>
  </si>
  <si>
    <t>Špaček Šimon</t>
  </si>
  <si>
    <t>Mohyla Ondřej</t>
  </si>
  <si>
    <t>Miksa Josef</t>
  </si>
  <si>
    <t>Jonke Alexandr</t>
  </si>
  <si>
    <t>Hadaš jakub</t>
  </si>
  <si>
    <t>Míka Tomáš</t>
  </si>
  <si>
    <t>Jurtík Adam</t>
  </si>
  <si>
    <t>Dočkal Martin</t>
  </si>
  <si>
    <t>Kolář Vilém</t>
  </si>
  <si>
    <t>Šotola Tomáš</t>
  </si>
  <si>
    <t>Štěrba Filip</t>
  </si>
  <si>
    <t>Novák David</t>
  </si>
  <si>
    <t>Novotný Ondřej</t>
  </si>
  <si>
    <t xml:space="preserve">Koumar Tomáš </t>
  </si>
  <si>
    <t>Ježek Matěj</t>
  </si>
  <si>
    <t>Bryknar David</t>
  </si>
  <si>
    <t>Veselý Tobiáš</t>
  </si>
  <si>
    <t>Štencl Vojtěch</t>
  </si>
  <si>
    <t>Kuchta jan</t>
  </si>
  <si>
    <t>Rychlík Jan</t>
  </si>
  <si>
    <t>Vinkler Matyáš</t>
  </si>
  <si>
    <t>Pospíšil Jiří</t>
  </si>
  <si>
    <t>Wasserbauer Jan</t>
  </si>
  <si>
    <t>Fiala Lukáš</t>
  </si>
  <si>
    <t>Blue</t>
  </si>
  <si>
    <t>Škvára Eduard</t>
  </si>
  <si>
    <t>Škvára Eduarf</t>
  </si>
  <si>
    <t>Plichta Tobiáš</t>
  </si>
  <si>
    <t>Horecký Patrik</t>
  </si>
  <si>
    <t>Horák Matěj</t>
  </si>
  <si>
    <t>výška</t>
  </si>
  <si>
    <t>dosah</t>
  </si>
  <si>
    <t>výskok</t>
  </si>
  <si>
    <t>hod</t>
  </si>
  <si>
    <t>z místa</t>
  </si>
  <si>
    <t>Vojtasík Jakub</t>
  </si>
  <si>
    <t>Vrubel Ben</t>
  </si>
  <si>
    <t>Vrubel Ben.</t>
  </si>
  <si>
    <t>Kubečka Jakub</t>
  </si>
  <si>
    <t>29.3 2006</t>
  </si>
  <si>
    <t xml:space="preserve">Janda Filip </t>
  </si>
  <si>
    <t>Lučev Alex</t>
  </si>
  <si>
    <t>Bohoněk Jakub</t>
  </si>
  <si>
    <t>Kožuch Lákáš</t>
  </si>
  <si>
    <t>Pustějovský Aleš</t>
  </si>
  <si>
    <t>Nikel Jakub</t>
  </si>
  <si>
    <t>Matějička Štěpán</t>
  </si>
  <si>
    <t>Kohut Matěj</t>
  </si>
  <si>
    <t>Kowalowski Matyáš</t>
  </si>
  <si>
    <t>Kuzmian Jan</t>
  </si>
  <si>
    <t>Hanzlík Petr</t>
  </si>
  <si>
    <t>Kolarz Jakub</t>
  </si>
  <si>
    <t>Žarnovický Martin</t>
  </si>
  <si>
    <t xml:space="preserve">Vicha Hynek </t>
  </si>
  <si>
    <t>Palička Matyáš</t>
  </si>
  <si>
    <t>Holuša Vojtěch</t>
  </si>
  <si>
    <t xml:space="preserve">Rozšafný Adam </t>
  </si>
  <si>
    <t xml:space="preserve">Ulrych Samuel </t>
  </si>
  <si>
    <t>Růžička Ondřej</t>
  </si>
  <si>
    <t>Kubeša Ondřej</t>
  </si>
  <si>
    <t>Stavaru Mar.</t>
  </si>
  <si>
    <t>Krátký Olivier</t>
  </si>
  <si>
    <t>Žarnovický Alex</t>
  </si>
  <si>
    <t>Žarnovický alex</t>
  </si>
  <si>
    <t>Green Ostrava</t>
  </si>
  <si>
    <t>Ondroušek Štěpán</t>
  </si>
  <si>
    <t>Kubala J.</t>
  </si>
  <si>
    <t>Hradil David</t>
  </si>
  <si>
    <t>Frydrych Jan</t>
  </si>
  <si>
    <t>Kocián Štěpán</t>
  </si>
  <si>
    <t>Strak V</t>
  </si>
  <si>
    <t>Elbel Vojtěch</t>
  </si>
  <si>
    <t>Polák Matěj</t>
  </si>
  <si>
    <t>Veigend Karel</t>
  </si>
  <si>
    <t>Široky Jindřich</t>
  </si>
  <si>
    <t>Klus D.H</t>
  </si>
  <si>
    <t>Meluziín M</t>
  </si>
  <si>
    <t>Halata F</t>
  </si>
  <si>
    <t>Vašek A</t>
  </si>
  <si>
    <t>Jezerský V</t>
  </si>
  <si>
    <t>Kocián R.</t>
  </si>
  <si>
    <t>Špalek D</t>
  </si>
  <si>
    <t>Janík S</t>
  </si>
  <si>
    <t>Kaňok Štěpán</t>
  </si>
  <si>
    <t>Svitavy</t>
  </si>
  <si>
    <t>Polach Jakub</t>
  </si>
  <si>
    <t>Raitr Matyáš</t>
  </si>
  <si>
    <t xml:space="preserve">  </t>
  </si>
  <si>
    <t>Svoboda Štěpán</t>
  </si>
  <si>
    <t>Správka  J</t>
  </si>
  <si>
    <t>Tůma S</t>
  </si>
  <si>
    <t>Škorpil Kryštof</t>
  </si>
  <si>
    <t>2.2,2010</t>
  </si>
  <si>
    <t>SK Prosek</t>
  </si>
  <si>
    <t>Sk Prosek</t>
  </si>
  <si>
    <t>Bihun Michailo</t>
  </si>
  <si>
    <t>Ledinský Jakub</t>
  </si>
  <si>
    <t>28.122010</t>
  </si>
  <si>
    <t>Karlovarsko</t>
  </si>
  <si>
    <t>Pastrňák Matěj</t>
  </si>
  <si>
    <t>Seidl Václav</t>
  </si>
  <si>
    <t>Chromec Matyáš</t>
  </si>
  <si>
    <t>Koubek Tomáš</t>
  </si>
  <si>
    <t>Hudeček Ondra</t>
  </si>
  <si>
    <t>Bělohlávek Michal</t>
  </si>
  <si>
    <t>Pour Maximilián</t>
  </si>
  <si>
    <t>Zika Ondřej</t>
  </si>
  <si>
    <t xml:space="preserve">Mikeš Jiří </t>
  </si>
  <si>
    <t>Vodňanský Filip</t>
  </si>
  <si>
    <t>Kelíšek Jakub</t>
  </si>
  <si>
    <t>Pospíšil Vítek</t>
  </si>
  <si>
    <t>Kotovych Vlad.</t>
  </si>
  <si>
    <t>Ústí N.Labem</t>
  </si>
  <si>
    <t>Lank Šimon</t>
  </si>
  <si>
    <t>Kimmer Lukáš</t>
  </si>
  <si>
    <t>Dan Filip</t>
  </si>
  <si>
    <t>Židlík Martin</t>
  </si>
  <si>
    <t>Sova Mikuláš</t>
  </si>
  <si>
    <t>Orsava Hynek</t>
  </si>
  <si>
    <t>Adam Váňa</t>
  </si>
  <si>
    <t>Šimko Andrej</t>
  </si>
  <si>
    <t>Hýbner Lukáš</t>
  </si>
  <si>
    <t>Ondroušek Filip</t>
  </si>
  <si>
    <t>Mebrou Abdel</t>
  </si>
  <si>
    <t>Horák Roman</t>
  </si>
  <si>
    <t>Havlíček Maxim</t>
  </si>
  <si>
    <t>Řehoř Tobiáě</t>
  </si>
  <si>
    <t>Filip Joza</t>
  </si>
  <si>
    <t>Babáček Aleš</t>
  </si>
  <si>
    <t>Vybral Štěpán</t>
  </si>
  <si>
    <t>Wellner Patrik</t>
  </si>
  <si>
    <t>Voneš Daniel</t>
  </si>
  <si>
    <t>Havlíček Matěj</t>
  </si>
  <si>
    <t>Novák Jaromír</t>
  </si>
  <si>
    <t>Pokorný Matyáš</t>
  </si>
  <si>
    <t>Bažánt František</t>
  </si>
  <si>
    <t>Rolník Šimon</t>
  </si>
  <si>
    <t>24.¨,9</t>
  </si>
  <si>
    <t>Olomouc</t>
  </si>
  <si>
    <t>Polák Ondřej</t>
  </si>
  <si>
    <t>Fiala Matěj</t>
  </si>
  <si>
    <t>Dunár Richard</t>
  </si>
  <si>
    <t>Seitl Ondřej</t>
  </si>
  <si>
    <t>Hřebíček Jan</t>
  </si>
  <si>
    <t>Navrátil Jakub</t>
  </si>
  <si>
    <t>S.Velké Meziříčí</t>
  </si>
  <si>
    <t>Mandl Zdeněk</t>
  </si>
  <si>
    <t>V. Meziříčí</t>
  </si>
  <si>
    <t>Kružík Doomiinik</t>
  </si>
  <si>
    <t>Kamarád Ondřej</t>
  </si>
  <si>
    <t>Juránek Vladimír</t>
  </si>
  <si>
    <t>Janák Matěj</t>
  </si>
  <si>
    <t>Tesař Lukáš</t>
  </si>
  <si>
    <t>Štrejbar Filip</t>
  </si>
  <si>
    <t>Svoboda Filip</t>
  </si>
  <si>
    <t>Koumar Dalibor</t>
  </si>
  <si>
    <t>Miroshnyk Dmytry</t>
  </si>
  <si>
    <t>Hradec Králové</t>
  </si>
  <si>
    <t>Novák Ondřej</t>
  </si>
  <si>
    <t>Vlček Radim</t>
  </si>
  <si>
    <t>Kubíček Tomáš</t>
  </si>
  <si>
    <t>Tanc Antonín</t>
  </si>
  <si>
    <t>Šroll David</t>
  </si>
  <si>
    <t>Rašner Vojtěch</t>
  </si>
  <si>
    <t>Junek Filip</t>
  </si>
  <si>
    <t>Podroužek David</t>
  </si>
  <si>
    <t>Marek Filip</t>
  </si>
  <si>
    <t>Fejfar Matyáš</t>
  </si>
  <si>
    <t>Honzíček Denis</t>
  </si>
  <si>
    <t>Šilhán Matěj</t>
  </si>
  <si>
    <t>Turek Ondřej</t>
  </si>
  <si>
    <t>Malimánek Petr</t>
  </si>
  <si>
    <t>Švarc Vojtěch</t>
  </si>
  <si>
    <t>Hanuš Jiří</t>
  </si>
  <si>
    <t>Korouš Tobiáš</t>
  </si>
  <si>
    <t>Rybář Jakub</t>
  </si>
  <si>
    <t>Malimánek Jakub</t>
  </si>
  <si>
    <t>Kubelka Václav</t>
  </si>
  <si>
    <t>Prášek Ondřej</t>
  </si>
  <si>
    <t>Hrabal Čeněk</t>
  </si>
  <si>
    <t>Boček Milan</t>
  </si>
  <si>
    <t>Khorolenko Séva</t>
  </si>
  <si>
    <t>Nezmeškal Mattěj</t>
  </si>
  <si>
    <t>Ječmínek Jan</t>
  </si>
  <si>
    <t>České Budějovice</t>
  </si>
  <si>
    <t>Beber Tobiáš</t>
  </si>
  <si>
    <t>Beneda Jan</t>
  </si>
  <si>
    <t>Chmelař Sebastián</t>
  </si>
  <si>
    <t>Kalista  Milan</t>
  </si>
  <si>
    <t>Kalista Václav</t>
  </si>
  <si>
    <t>Kosař Mikuláš</t>
  </si>
  <si>
    <t>Kotýnek Jan</t>
  </si>
  <si>
    <t>Kraffer Jakub</t>
  </si>
  <si>
    <t>Král Jiří</t>
  </si>
  <si>
    <t>Krauz Jan</t>
  </si>
  <si>
    <t>Michal Ondřej</t>
  </si>
  <si>
    <t>Přerost Lukáš</t>
  </si>
  <si>
    <t>Brichta tomáš</t>
  </si>
  <si>
    <t>Pitner Vojtěch</t>
  </si>
  <si>
    <t>Beran Martin</t>
  </si>
  <si>
    <t>Lvi praha</t>
  </si>
  <si>
    <t>Posuch Oliver</t>
  </si>
  <si>
    <t>Přibyl Tomáš</t>
  </si>
  <si>
    <t>Uher Matyáš</t>
  </si>
  <si>
    <t>Dryje Mikoláš</t>
  </si>
  <si>
    <t>Heřmanský Nikolas</t>
  </si>
  <si>
    <t>VK Příbram</t>
  </si>
  <si>
    <t>Mikánek Maxim</t>
  </si>
  <si>
    <t>Jiroušek Tobiáš</t>
  </si>
  <si>
    <t>Pomahač Tomáš.</t>
  </si>
  <si>
    <t>Stelzer Jan</t>
  </si>
  <si>
    <t>Vohradský  Filip</t>
  </si>
  <si>
    <t>Stříbrzský Vojt.</t>
  </si>
  <si>
    <t>Kout Kryštof</t>
  </si>
  <si>
    <t>Kozák Jan</t>
  </si>
  <si>
    <t>Gerhart Daniel</t>
  </si>
  <si>
    <t>Job Šimon</t>
  </si>
  <si>
    <t>Marek Jan</t>
  </si>
  <si>
    <t>Růžíčka Vít</t>
  </si>
  <si>
    <t xml:space="preserve">Hybš Daniel </t>
  </si>
  <si>
    <t>Skála Martin</t>
  </si>
  <si>
    <t>Marcín Matyáš</t>
  </si>
  <si>
    <t>Vítamvás Adam</t>
  </si>
  <si>
    <t>C</t>
  </si>
  <si>
    <t>Ticháček Martin</t>
  </si>
  <si>
    <t>Formánek Samuel</t>
  </si>
  <si>
    <t>Madyslav</t>
  </si>
  <si>
    <t>Popelka Jasmín</t>
  </si>
  <si>
    <t>Darda Antonín</t>
  </si>
  <si>
    <t>Liška Miroslav</t>
  </si>
  <si>
    <t>Pupík Kryštof</t>
  </si>
  <si>
    <t>Kneifl Tomáš</t>
  </si>
  <si>
    <t>Zákoucký Ondřej</t>
  </si>
  <si>
    <t>Vrzal Matěj</t>
  </si>
  <si>
    <t>Přichystal Tobiáš</t>
  </si>
  <si>
    <t xml:space="preserve">Vráblík Lukáš </t>
  </si>
  <si>
    <t>Netrval David</t>
  </si>
  <si>
    <t>Rajl Denis</t>
  </si>
  <si>
    <t>Horský Denis</t>
  </si>
  <si>
    <t>Miřácký Jáchym</t>
  </si>
  <si>
    <t>Habuda Štěpán</t>
  </si>
  <si>
    <t xml:space="preserve">Bronček Jakub </t>
  </si>
  <si>
    <t>Michalec jakub</t>
  </si>
  <si>
    <t>Michl Viktor</t>
  </si>
  <si>
    <t>Mládek  Oliver</t>
  </si>
  <si>
    <t xml:space="preserve">Pícha Tomáš </t>
  </si>
  <si>
    <t>Srbený Matěj</t>
  </si>
  <si>
    <t>Štencl Antonín</t>
  </si>
  <si>
    <t xml:space="preserve">Urban Jiří </t>
  </si>
  <si>
    <t>Švejda Víťa</t>
  </si>
  <si>
    <t>Kvapil Vojtěch</t>
  </si>
  <si>
    <t>Daňha Tomáš</t>
  </si>
  <si>
    <t>Letora Tobiáš</t>
  </si>
  <si>
    <t>Drtička Martin</t>
  </si>
  <si>
    <t>Uhlíř Vojtěch</t>
  </si>
  <si>
    <t>Pernica Adam</t>
  </si>
  <si>
    <t>Strak Vojtěch</t>
  </si>
  <si>
    <t>Wunch Oliver</t>
  </si>
  <si>
    <t>Kusak Jan</t>
  </si>
  <si>
    <t>Horut  Šimon</t>
  </si>
  <si>
    <t>Zlín</t>
  </si>
  <si>
    <t xml:space="preserve">Bednařík Matyáš </t>
  </si>
  <si>
    <t>Hilšer  Martin</t>
  </si>
  <si>
    <t>Macháň Radek</t>
  </si>
  <si>
    <t>Doležal František</t>
  </si>
  <si>
    <t>Rektořík Jakub</t>
  </si>
  <si>
    <t>motyčka Jan</t>
  </si>
  <si>
    <t>Kamler Tomáš</t>
  </si>
  <si>
    <t>Čajan Marek</t>
  </si>
  <si>
    <t>Ondráček Filip</t>
  </si>
  <si>
    <t>Váňa Adam</t>
  </si>
  <si>
    <t>Zacpal Daniel</t>
  </si>
  <si>
    <t>Střižík Jakub</t>
  </si>
  <si>
    <t>Muller Vratislav</t>
  </si>
  <si>
    <t>Pošík Jakub</t>
  </si>
  <si>
    <t>Bělina Martin</t>
  </si>
  <si>
    <t>Klvaň Maxmilián</t>
  </si>
  <si>
    <t>Sirůček David</t>
  </si>
  <si>
    <t>Vašák Jakub</t>
  </si>
  <si>
    <t>VK Jirkov</t>
  </si>
  <si>
    <t>Drozda Matouš</t>
  </si>
  <si>
    <t>Blail Ondřej</t>
  </si>
  <si>
    <t>Havránek Vladimír</t>
  </si>
  <si>
    <t xml:space="preserve">Jelínek Lukáš </t>
  </si>
  <si>
    <t>Jarůšek Tomáš</t>
  </si>
  <si>
    <t>Konečný Lukáš</t>
  </si>
  <si>
    <t>Kovář Jakub</t>
  </si>
  <si>
    <t>Svojanovský Miroslav</t>
  </si>
  <si>
    <t>Novotný Tomáš</t>
  </si>
  <si>
    <t xml:space="preserve">Krejčík Pavel </t>
  </si>
  <si>
    <t>Havel Matěj</t>
  </si>
  <si>
    <t>Plšek Mikuláš</t>
  </si>
  <si>
    <t xml:space="preserve">Štěpánek Ondřej </t>
  </si>
  <si>
    <t>Hejrat  Jakub</t>
  </si>
  <si>
    <t>Janda Lukáš</t>
  </si>
  <si>
    <t>Řehoř Tobiaš</t>
  </si>
  <si>
    <t>Pjatygin Daniel</t>
  </si>
  <si>
    <t>Teubl Arthur</t>
  </si>
  <si>
    <t>Fojtík Jakub</t>
  </si>
  <si>
    <t>Rajtr Matyáš</t>
  </si>
  <si>
    <t>green Ostrva</t>
  </si>
  <si>
    <t>Prosek</t>
  </si>
  <si>
    <t>Č. Budějovice</t>
  </si>
  <si>
    <t>Motyčka Jan</t>
  </si>
  <si>
    <t>Jirkov</t>
  </si>
  <si>
    <t xml:space="preserve">Donát Jiří </t>
  </si>
  <si>
    <t xml:space="preserve">Pergl David </t>
  </si>
  <si>
    <t xml:space="preserve">Svoboda lukáš </t>
  </si>
  <si>
    <t xml:space="preserve">Svoboda Vojtěch </t>
  </si>
  <si>
    <t xml:space="preserve">Tkadlec Ondřej </t>
  </si>
  <si>
    <t xml:space="preserve">Zika Ondřej </t>
  </si>
  <si>
    <t>Velké Meziříčí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</si>
</sst>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Mang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sz val="8.5"/>
      <name val="Arial"/>
      <family val="2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Times New Roman"/>
      <family val="1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rgb="FFFFFF00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3" fillId="0" borderId="0" applyNumberFormat="0" applyFill="0" applyBorder="0" applyAlignment="0" applyProtection="0"/>
  </cellStyleXfs>
  <cellXfs count="235">
    <xf numFmtId="0" fontId="0" fillId="0" borderId="0" xfId="0" applyAlignment="1"/>
    <xf numFmtId="0" fontId="2" fillId="0" borderId="0" xfId="0" applyFont="1" applyAlignment="1"/>
    <xf numFmtId="0" fontId="5" fillId="3" borderId="1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4" fillId="0" borderId="0" xfId="1" applyFont="1" applyAlignment="1">
      <alignment horizontal="center" vertical="top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5" borderId="0" xfId="1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164" fontId="6" fillId="6" borderId="9" xfId="1" applyNumberFormat="1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164" fontId="6" fillId="7" borderId="15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5" borderId="0" xfId="1" applyFont="1" applyFill="1" applyBorder="1" applyAlignment="1">
      <alignment vertical="center"/>
    </xf>
    <xf numFmtId="164" fontId="4" fillId="7" borderId="10" xfId="1" applyNumberFormat="1" applyFont="1" applyFill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0" fillId="6" borderId="10" xfId="0" applyFont="1" applyFill="1" applyBorder="1" applyAlignment="1">
      <alignment horizontal="center" vertical="center"/>
    </xf>
    <xf numFmtId="164" fontId="4" fillId="5" borderId="0" xfId="1" applyNumberFormat="1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164" fontId="6" fillId="6" borderId="16" xfId="1" applyNumberFormat="1" applyFont="1" applyFill="1" applyBorder="1" applyAlignment="1">
      <alignment horizontal="center" vertical="center"/>
    </xf>
    <xf numFmtId="164" fontId="6" fillId="6" borderId="19" xfId="1" applyNumberFormat="1" applyFont="1" applyFill="1" applyBorder="1" applyAlignment="1">
      <alignment horizontal="center" vertical="center"/>
    </xf>
    <xf numFmtId="164" fontId="6" fillId="7" borderId="20" xfId="1" applyNumberFormat="1" applyFont="1" applyFill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164" fontId="6" fillId="7" borderId="25" xfId="1" applyNumberFormat="1" applyFont="1" applyFill="1" applyBorder="1" applyAlignment="1">
      <alignment horizontal="center" vertical="center"/>
    </xf>
    <xf numFmtId="0" fontId="0" fillId="8" borderId="10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6" fillId="9" borderId="10" xfId="1" applyFont="1" applyFill="1" applyBorder="1" applyAlignment="1">
      <alignment horizontal="center" vertical="center"/>
    </xf>
    <xf numFmtId="164" fontId="6" fillId="6" borderId="23" xfId="1" applyNumberFormat="1" applyFont="1" applyFill="1" applyBorder="1" applyAlignment="1">
      <alignment horizontal="center" vertical="center"/>
    </xf>
    <xf numFmtId="164" fontId="6" fillId="6" borderId="21" xfId="1" applyNumberFormat="1" applyFont="1" applyFill="1" applyBorder="1" applyAlignment="1">
      <alignment horizontal="center" vertical="center"/>
    </xf>
    <xf numFmtId="164" fontId="6" fillId="6" borderId="24" xfId="1" applyNumberFormat="1" applyFont="1" applyFill="1" applyBorder="1" applyAlignment="1">
      <alignment horizontal="center" vertical="center"/>
    </xf>
    <xf numFmtId="164" fontId="4" fillId="7" borderId="22" xfId="1" applyNumberFormat="1" applyFont="1" applyFill="1" applyBorder="1" applyAlignment="1">
      <alignment horizontal="center" vertical="center"/>
    </xf>
    <xf numFmtId="0" fontId="6" fillId="0" borderId="26" xfId="1" applyFont="1" applyBorder="1" applyAlignment="1">
      <alignment vertical="center"/>
    </xf>
    <xf numFmtId="0" fontId="10" fillId="6" borderId="10" xfId="0" applyFont="1" applyFill="1" applyBorder="1" applyAlignment="1">
      <alignment horizontal="center" vertical="center" wrapText="1"/>
    </xf>
    <xf numFmtId="164" fontId="4" fillId="7" borderId="14" xfId="1" applyNumberFormat="1" applyFont="1" applyFill="1" applyBorder="1" applyAlignment="1">
      <alignment horizontal="center" vertical="center"/>
    </xf>
    <xf numFmtId="0" fontId="2" fillId="0" borderId="26" xfId="0" applyFont="1" applyBorder="1" applyAlignment="1"/>
    <xf numFmtId="0" fontId="2" fillId="0" borderId="0" xfId="0" applyFont="1" applyBorder="1" applyAlignment="1"/>
    <xf numFmtId="0" fontId="6" fillId="9" borderId="21" xfId="1" applyFont="1" applyFill="1" applyBorder="1" applyAlignment="1">
      <alignment horizontal="center" vertical="center"/>
    </xf>
    <xf numFmtId="0" fontId="0" fillId="6" borderId="21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 wrapText="1"/>
    </xf>
    <xf numFmtId="0" fontId="0" fillId="6" borderId="16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164" fontId="6" fillId="5" borderId="21" xfId="1" applyNumberFormat="1" applyFont="1" applyFill="1" applyBorder="1" applyAlignment="1">
      <alignment horizontal="center" vertical="center"/>
    </xf>
    <xf numFmtId="164" fontId="6" fillId="5" borderId="24" xfId="1" applyNumberFormat="1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164" fontId="6" fillId="5" borderId="9" xfId="1" applyNumberFormat="1" applyFont="1" applyFill="1" applyBorder="1" applyAlignment="1">
      <alignment horizontal="center" vertical="center"/>
    </xf>
    <xf numFmtId="164" fontId="6" fillId="5" borderId="10" xfId="1" applyNumberFormat="1" applyFont="1" applyFill="1" applyBorder="1" applyAlignment="1">
      <alignment horizontal="center" vertical="center"/>
    </xf>
    <xf numFmtId="164" fontId="6" fillId="5" borderId="11" xfId="1" applyNumberFormat="1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1" fontId="6" fillId="5" borderId="10" xfId="0" applyNumberFormat="1" applyFont="1" applyFill="1" applyBorder="1" applyAlignment="1">
      <alignment horizontal="center" vertical="center"/>
    </xf>
    <xf numFmtId="2" fontId="6" fillId="5" borderId="10" xfId="0" applyNumberFormat="1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2" fillId="5" borderId="0" xfId="0" applyFont="1" applyFill="1" applyAlignment="1"/>
    <xf numFmtId="0" fontId="2" fillId="5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9" borderId="14" xfId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0" xfId="1" applyFont="1" applyBorder="1" applyAlignment="1">
      <alignment vertical="center"/>
    </xf>
    <xf numFmtId="0" fontId="6" fillId="5" borderId="10" xfId="1" applyFont="1" applyFill="1" applyBorder="1" applyAlignment="1">
      <alignment vertical="center"/>
    </xf>
    <xf numFmtId="14" fontId="1" fillId="5" borderId="10" xfId="0" applyNumberFormat="1" applyFont="1" applyFill="1" applyBorder="1" applyAlignment="1">
      <alignment horizontal="center" vertical="center"/>
    </xf>
    <xf numFmtId="14" fontId="7" fillId="5" borderId="10" xfId="0" applyNumberFormat="1" applyFont="1" applyFill="1" applyBorder="1" applyAlignment="1">
      <alignment horizontal="center" vertical="center"/>
    </xf>
    <xf numFmtId="164" fontId="6" fillId="0" borderId="10" xfId="1" applyNumberFormat="1" applyFont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14" fontId="8" fillId="5" borderId="10" xfId="0" applyNumberFormat="1" applyFont="1" applyFill="1" applyBorder="1" applyAlignment="1">
      <alignment horizontal="center" vertical="center" wrapText="1"/>
    </xf>
    <xf numFmtId="2" fontId="2" fillId="5" borderId="10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10" borderId="10" xfId="1" applyFont="1" applyFill="1" applyBorder="1" applyAlignment="1">
      <alignment horizontal="center" vertical="center"/>
    </xf>
    <xf numFmtId="0" fontId="1" fillId="11" borderId="10" xfId="0" applyFont="1" applyFill="1" applyBorder="1" applyAlignment="1">
      <alignment horizontal="center" vertical="center"/>
    </xf>
    <xf numFmtId="14" fontId="6" fillId="11" borderId="14" xfId="1" applyNumberFormat="1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/>
    </xf>
    <xf numFmtId="0" fontId="1" fillId="11" borderId="14" xfId="0" applyFont="1" applyFill="1" applyBorder="1" applyAlignment="1">
      <alignment horizontal="center" vertical="center"/>
    </xf>
    <xf numFmtId="164" fontId="6" fillId="11" borderId="9" xfId="1" applyNumberFormat="1" applyFont="1" applyFill="1" applyBorder="1" applyAlignment="1">
      <alignment horizontal="center" vertical="center"/>
    </xf>
    <xf numFmtId="164" fontId="6" fillId="11" borderId="10" xfId="1" applyNumberFormat="1" applyFont="1" applyFill="1" applyBorder="1" applyAlignment="1">
      <alignment horizontal="center" vertical="center"/>
    </xf>
    <xf numFmtId="164" fontId="6" fillId="11" borderId="11" xfId="1" applyNumberFormat="1" applyFont="1" applyFill="1" applyBorder="1" applyAlignment="1">
      <alignment horizontal="center" vertical="center"/>
    </xf>
    <xf numFmtId="164" fontId="6" fillId="11" borderId="15" xfId="1" applyNumberFormat="1" applyFont="1" applyFill="1" applyBorder="1" applyAlignment="1">
      <alignment horizontal="center" vertical="center"/>
    </xf>
    <xf numFmtId="164" fontId="4" fillId="11" borderId="10" xfId="1" applyNumberFormat="1" applyFont="1" applyFill="1" applyBorder="1" applyAlignment="1">
      <alignment horizontal="center" vertical="center"/>
    </xf>
    <xf numFmtId="0" fontId="0" fillId="11" borderId="10" xfId="0" applyFont="1" applyFill="1" applyBorder="1" applyAlignment="1">
      <alignment horizontal="center" vertical="center"/>
    </xf>
    <xf numFmtId="0" fontId="6" fillId="11" borderId="10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14" fontId="0" fillId="5" borderId="10" xfId="0" applyNumberFormat="1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/>
    </xf>
    <xf numFmtId="0" fontId="2" fillId="11" borderId="15" xfId="0" applyFont="1" applyFill="1" applyBorder="1" applyAlignment="1">
      <alignment horizontal="center" vertical="center"/>
    </xf>
    <xf numFmtId="14" fontId="6" fillId="0" borderId="10" xfId="1" applyNumberFormat="1" applyFont="1" applyBorder="1" applyAlignment="1">
      <alignment vertical="center"/>
    </xf>
    <xf numFmtId="14" fontId="9" fillId="5" borderId="10" xfId="0" applyNumberFormat="1" applyFont="1" applyFill="1" applyBorder="1" applyAlignment="1">
      <alignment horizontal="center" vertical="center"/>
    </xf>
    <xf numFmtId="14" fontId="10" fillId="5" borderId="10" xfId="0" applyNumberFormat="1" applyFont="1" applyFill="1" applyBorder="1" applyAlignment="1">
      <alignment horizontal="center" vertical="center" wrapText="1"/>
    </xf>
    <xf numFmtId="0" fontId="6" fillId="11" borderId="10" xfId="1" applyFont="1" applyFill="1" applyBorder="1" applyAlignment="1">
      <alignment vertical="center"/>
    </xf>
    <xf numFmtId="0" fontId="2" fillId="11" borderId="14" xfId="0" applyFont="1" applyFill="1" applyBorder="1" applyAlignment="1">
      <alignment horizontal="center" vertical="center"/>
    </xf>
    <xf numFmtId="0" fontId="1" fillId="11" borderId="16" xfId="0" applyFont="1" applyFill="1" applyBorder="1" applyAlignment="1">
      <alignment horizontal="center" vertical="center"/>
    </xf>
    <xf numFmtId="164" fontId="6" fillId="11" borderId="18" xfId="1" applyNumberFormat="1" applyFont="1" applyFill="1" applyBorder="1" applyAlignment="1">
      <alignment horizontal="center" vertical="center"/>
    </xf>
    <xf numFmtId="164" fontId="6" fillId="11" borderId="16" xfId="1" applyNumberFormat="1" applyFont="1" applyFill="1" applyBorder="1" applyAlignment="1">
      <alignment horizontal="center" vertical="center"/>
    </xf>
    <xf numFmtId="164" fontId="6" fillId="11" borderId="19" xfId="1" applyNumberFormat="1" applyFont="1" applyFill="1" applyBorder="1" applyAlignment="1">
      <alignment horizontal="center" vertical="center"/>
    </xf>
    <xf numFmtId="164" fontId="6" fillId="11" borderId="20" xfId="1" applyNumberFormat="1" applyFont="1" applyFill="1" applyBorder="1" applyAlignment="1">
      <alignment horizontal="center" vertical="center"/>
    </xf>
    <xf numFmtId="164" fontId="4" fillId="11" borderId="16" xfId="1" applyNumberFormat="1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164" fontId="6" fillId="11" borderId="23" xfId="1" applyNumberFormat="1" applyFont="1" applyFill="1" applyBorder="1" applyAlignment="1">
      <alignment horizontal="center" vertical="center"/>
    </xf>
    <xf numFmtId="164" fontId="6" fillId="11" borderId="21" xfId="1" applyNumberFormat="1" applyFont="1" applyFill="1" applyBorder="1" applyAlignment="1">
      <alignment horizontal="center" vertical="center"/>
    </xf>
    <xf numFmtId="164" fontId="6" fillId="11" borderId="24" xfId="1" applyNumberFormat="1" applyFont="1" applyFill="1" applyBorder="1" applyAlignment="1">
      <alignment horizontal="center" vertical="center"/>
    </xf>
    <xf numFmtId="164" fontId="6" fillId="11" borderId="25" xfId="1" applyNumberFormat="1" applyFont="1" applyFill="1" applyBorder="1" applyAlignment="1">
      <alignment horizontal="center" vertical="center"/>
    </xf>
    <xf numFmtId="164" fontId="4" fillId="11" borderId="21" xfId="1" applyNumberFormat="1" applyFont="1" applyFill="1" applyBorder="1" applyAlignment="1">
      <alignment horizontal="center" vertical="center"/>
    </xf>
    <xf numFmtId="0" fontId="6" fillId="10" borderId="21" xfId="1" applyFont="1" applyFill="1" applyBorder="1" applyAlignment="1">
      <alignment horizontal="center" vertical="center"/>
    </xf>
    <xf numFmtId="0" fontId="2" fillId="0" borderId="10" xfId="0" applyFont="1" applyBorder="1" applyAlignment="1"/>
    <xf numFmtId="0" fontId="0" fillId="0" borderId="10" xfId="0" applyFont="1" applyBorder="1" applyAlignment="1">
      <alignment horizontal="center" vertical="center"/>
    </xf>
    <xf numFmtId="0" fontId="2" fillId="11" borderId="10" xfId="0" applyFont="1" applyFill="1" applyBorder="1" applyAlignment="1"/>
    <xf numFmtId="1" fontId="6" fillId="11" borderId="10" xfId="0" applyNumberFormat="1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 wrapText="1"/>
    </xf>
    <xf numFmtId="0" fontId="2" fillId="11" borderId="17" xfId="0" applyFont="1" applyFill="1" applyBorder="1" applyAlignment="1">
      <alignment horizontal="center" vertical="center"/>
    </xf>
    <xf numFmtId="14" fontId="6" fillId="11" borderId="22" xfId="1" applyNumberFormat="1" applyFont="1" applyFill="1" applyBorder="1" applyAlignment="1">
      <alignment horizontal="center" vertical="center"/>
    </xf>
    <xf numFmtId="0" fontId="10" fillId="11" borderId="10" xfId="0" applyFont="1" applyFill="1" applyBorder="1" applyAlignment="1">
      <alignment horizontal="center" vertical="center" wrapText="1"/>
    </xf>
    <xf numFmtId="14" fontId="1" fillId="6" borderId="21" xfId="0" applyNumberFormat="1" applyFont="1" applyFill="1" applyBorder="1" applyAlignment="1">
      <alignment horizontal="center" vertical="center"/>
    </xf>
    <xf numFmtId="14" fontId="6" fillId="6" borderId="10" xfId="1" applyNumberFormat="1" applyFont="1" applyFill="1" applyBorder="1" applyAlignment="1">
      <alignment horizontal="center" vertical="center"/>
    </xf>
    <xf numFmtId="0" fontId="0" fillId="11" borderId="21" xfId="0" applyFont="1" applyFill="1" applyBorder="1" applyAlignment="1">
      <alignment horizontal="center" vertical="center"/>
    </xf>
    <xf numFmtId="0" fontId="6" fillId="11" borderId="10" xfId="1" applyFont="1" applyFill="1" applyBorder="1" applyAlignment="1">
      <alignment horizontal="center" vertical="center"/>
    </xf>
    <xf numFmtId="0" fontId="8" fillId="11" borderId="10" xfId="0" applyFont="1" applyFill="1" applyBorder="1" applyAlignment="1">
      <alignment horizontal="center" vertical="center" wrapText="1"/>
    </xf>
    <xf numFmtId="0" fontId="6" fillId="12" borderId="10" xfId="1" applyFont="1" applyFill="1" applyBorder="1" applyAlignment="1">
      <alignment vertical="center"/>
    </xf>
    <xf numFmtId="0" fontId="6" fillId="12" borderId="0" xfId="1" applyFont="1" applyFill="1" applyAlignment="1">
      <alignment horizontal="center" vertical="center"/>
    </xf>
    <xf numFmtId="164" fontId="4" fillId="13" borderId="14" xfId="1" applyNumberFormat="1" applyFont="1" applyFill="1" applyBorder="1" applyAlignment="1">
      <alignment horizontal="center" vertical="center"/>
    </xf>
    <xf numFmtId="0" fontId="11" fillId="12" borderId="10" xfId="1" applyFont="1" applyFill="1" applyBorder="1" applyAlignment="1">
      <alignment vertical="center"/>
    </xf>
    <xf numFmtId="0" fontId="12" fillId="11" borderId="10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center" vertical="center"/>
    </xf>
    <xf numFmtId="0" fontId="6" fillId="11" borderId="21" xfId="1" applyFont="1" applyFill="1" applyBorder="1" applyAlignment="1">
      <alignment horizontal="center" vertical="center"/>
    </xf>
    <xf numFmtId="164" fontId="6" fillId="6" borderId="20" xfId="1" applyNumberFormat="1" applyFont="1" applyFill="1" applyBorder="1" applyAlignment="1">
      <alignment horizontal="center" vertical="center"/>
    </xf>
    <xf numFmtId="164" fontId="6" fillId="5" borderId="25" xfId="1" applyNumberFormat="1" applyFont="1" applyFill="1" applyBorder="1" applyAlignment="1">
      <alignment horizontal="center" vertical="center"/>
    </xf>
    <xf numFmtId="164" fontId="6" fillId="5" borderId="15" xfId="1" applyNumberFormat="1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 wrapText="1"/>
    </xf>
    <xf numFmtId="14" fontId="6" fillId="11" borderId="10" xfId="1" applyNumberFormat="1" applyFont="1" applyFill="1" applyBorder="1" applyAlignment="1">
      <alignment horizontal="center" vertical="center"/>
    </xf>
    <xf numFmtId="0" fontId="10" fillId="11" borderId="21" xfId="0" applyFont="1" applyFill="1" applyBorder="1" applyAlignment="1">
      <alignment horizontal="center" vertical="center" wrapText="1"/>
    </xf>
    <xf numFmtId="164" fontId="4" fillId="13" borderId="16" xfId="1" applyNumberFormat="1" applyFont="1" applyFill="1" applyBorder="1" applyAlignment="1">
      <alignment horizontal="center" vertical="center"/>
    </xf>
    <xf numFmtId="164" fontId="4" fillId="13" borderId="22" xfId="1" applyNumberFormat="1" applyFont="1" applyFill="1" applyBorder="1" applyAlignment="1">
      <alignment horizontal="center" vertical="center"/>
    </xf>
    <xf numFmtId="14" fontId="6" fillId="0" borderId="0" xfId="1" applyNumberFormat="1" applyFont="1" applyAlignment="1">
      <alignment vertical="center"/>
    </xf>
    <xf numFmtId="0" fontId="9" fillId="11" borderId="10" xfId="0" applyFont="1" applyFill="1" applyBorder="1" applyAlignment="1">
      <alignment horizontal="center" vertical="center"/>
    </xf>
    <xf numFmtId="0" fontId="6" fillId="11" borderId="0" xfId="1" applyFont="1" applyFill="1" applyAlignment="1">
      <alignment vertical="center"/>
    </xf>
    <xf numFmtId="0" fontId="2" fillId="13" borderId="14" xfId="0" applyFont="1" applyFill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14" fontId="6" fillId="5" borderId="14" xfId="1" applyNumberFormat="1" applyFont="1" applyFill="1" applyBorder="1" applyAlignment="1">
      <alignment horizontal="center" vertical="center"/>
    </xf>
    <xf numFmtId="0" fontId="6" fillId="5" borderId="10" xfId="1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14" fontId="6" fillId="5" borderId="10" xfId="1" applyNumberFormat="1" applyFont="1" applyFill="1" applyBorder="1" applyAlignment="1">
      <alignment horizontal="center" vertical="center"/>
    </xf>
    <xf numFmtId="164" fontId="4" fillId="5" borderId="14" xfId="1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2" fillId="5" borderId="10" xfId="0" applyFont="1" applyFill="1" applyBorder="1" applyAlignment="1"/>
    <xf numFmtId="0" fontId="6" fillId="0" borderId="10" xfId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64" fontId="6" fillId="0" borderId="21" xfId="1" applyNumberFormat="1" applyFont="1" applyBorder="1" applyAlignment="1">
      <alignment horizontal="center" vertical="center"/>
    </xf>
    <xf numFmtId="0" fontId="2" fillId="11" borderId="0" xfId="0" applyFont="1" applyFill="1" applyBorder="1" applyAlignment="1"/>
    <xf numFmtId="0" fontId="6" fillId="0" borderId="14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14" borderId="10" xfId="1" applyFont="1" applyFill="1" applyBorder="1" applyAlignment="1">
      <alignment horizontal="center" vertical="center"/>
    </xf>
    <xf numFmtId="0" fontId="6" fillId="5" borderId="14" xfId="1" applyFont="1" applyFill="1" applyBorder="1" applyAlignment="1">
      <alignment horizontal="center" vertical="center"/>
    </xf>
    <xf numFmtId="0" fontId="6" fillId="11" borderId="14" xfId="1" applyFont="1" applyFill="1" applyBorder="1" applyAlignment="1">
      <alignment vertical="center"/>
    </xf>
    <xf numFmtId="164" fontId="6" fillId="11" borderId="14" xfId="1" applyNumberFormat="1" applyFont="1" applyFill="1" applyBorder="1" applyAlignment="1">
      <alignment horizontal="center" vertical="center"/>
    </xf>
    <xf numFmtId="0" fontId="10" fillId="11" borderId="14" xfId="0" applyFont="1" applyFill="1" applyBorder="1" applyAlignment="1">
      <alignment horizontal="center" vertical="center" wrapText="1"/>
    </xf>
    <xf numFmtId="0" fontId="0" fillId="11" borderId="14" xfId="0" applyFont="1" applyFill="1" applyBorder="1" applyAlignment="1">
      <alignment horizontal="center" vertical="center"/>
    </xf>
    <xf numFmtId="0" fontId="6" fillId="11" borderId="14" xfId="1" applyFont="1" applyFill="1" applyBorder="1" applyAlignment="1">
      <alignment horizontal="center" vertical="center"/>
    </xf>
    <xf numFmtId="0" fontId="2" fillId="11" borderId="14" xfId="0" applyFont="1" applyFill="1" applyBorder="1" applyAlignment="1"/>
    <xf numFmtId="0" fontId="2" fillId="11" borderId="14" xfId="0" applyFont="1" applyFill="1" applyBorder="1" applyAlignment="1">
      <alignment horizontal="center"/>
    </xf>
    <xf numFmtId="0" fontId="4" fillId="2" borderId="28" xfId="1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/>
    </xf>
    <xf numFmtId="164" fontId="6" fillId="11" borderId="0" xfId="1" applyNumberFormat="1" applyFont="1" applyFill="1" applyBorder="1" applyAlignment="1">
      <alignment horizontal="center" vertical="center"/>
    </xf>
    <xf numFmtId="0" fontId="0" fillId="11" borderId="0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 wrapText="1"/>
    </xf>
    <xf numFmtId="0" fontId="6" fillId="6" borderId="10" xfId="1" applyFont="1" applyFill="1" applyBorder="1" applyAlignment="1">
      <alignment horizontal="center" vertical="center"/>
    </xf>
    <xf numFmtId="164" fontId="4" fillId="6" borderId="10" xfId="1" applyNumberFormat="1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/>
    </xf>
    <xf numFmtId="0" fontId="0" fillId="6" borderId="14" xfId="0" applyFont="1" applyFill="1" applyBorder="1" applyAlignment="1">
      <alignment horizontal="center" vertical="center"/>
    </xf>
    <xf numFmtId="0" fontId="6" fillId="6" borderId="14" xfId="1" applyFont="1" applyFill="1" applyBorder="1" applyAlignment="1">
      <alignment vertical="center"/>
    </xf>
    <xf numFmtId="0" fontId="6" fillId="6" borderId="14" xfId="0" applyFont="1" applyFill="1" applyBorder="1" applyAlignment="1">
      <alignment horizontal="center" vertical="center"/>
    </xf>
    <xf numFmtId="0" fontId="6" fillId="5" borderId="14" xfId="1" applyFont="1" applyFill="1" applyBorder="1" applyAlignment="1">
      <alignment vertical="center"/>
    </xf>
    <xf numFmtId="0" fontId="6" fillId="5" borderId="22" xfId="1" applyFont="1" applyFill="1" applyBorder="1" applyAlignment="1">
      <alignment vertical="center"/>
    </xf>
    <xf numFmtId="0" fontId="2" fillId="5" borderId="14" xfId="0" applyFont="1" applyFill="1" applyBorder="1" applyAlignment="1"/>
    <xf numFmtId="0" fontId="10" fillId="5" borderId="14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1" fillId="12" borderId="14" xfId="0" applyFont="1" applyFill="1" applyBorder="1" applyAlignment="1">
      <alignment horizontal="center" vertical="center"/>
    </xf>
    <xf numFmtId="0" fontId="1" fillId="12" borderId="10" xfId="0" applyFont="1" applyFill="1" applyBorder="1" applyAlignment="1">
      <alignment horizontal="center" vertical="center"/>
    </xf>
    <xf numFmtId="0" fontId="6" fillId="12" borderId="10" xfId="0" applyFont="1" applyFill="1" applyBorder="1" applyAlignment="1">
      <alignment horizontal="center" vertical="center"/>
    </xf>
    <xf numFmtId="0" fontId="10" fillId="12" borderId="10" xfId="0" applyFont="1" applyFill="1" applyBorder="1" applyAlignment="1">
      <alignment horizontal="center" vertical="center" wrapText="1"/>
    </xf>
    <xf numFmtId="0" fontId="1" fillId="12" borderId="21" xfId="0" applyFont="1" applyFill="1" applyBorder="1" applyAlignment="1">
      <alignment horizontal="center" vertical="center"/>
    </xf>
    <xf numFmtId="0" fontId="0" fillId="12" borderId="27" xfId="0" applyFont="1" applyFill="1" applyBorder="1" applyAlignment="1">
      <alignment horizontal="center" vertical="center"/>
    </xf>
    <xf numFmtId="0" fontId="1" fillId="12" borderId="27" xfId="0" applyFont="1" applyFill="1" applyBorder="1" applyAlignment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6" fillId="12" borderId="10" xfId="1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" fillId="11" borderId="30" xfId="0" applyFont="1" applyFill="1" applyBorder="1" applyAlignment="1">
      <alignment horizontal="center" vertical="center"/>
    </xf>
    <xf numFmtId="164" fontId="6" fillId="0" borderId="27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9" borderId="31" xfId="1" applyFont="1" applyFill="1" applyBorder="1" applyAlignment="1">
      <alignment horizontal="center" vertical="center"/>
    </xf>
    <xf numFmtId="0" fontId="6" fillId="14" borderId="21" xfId="1" applyFont="1" applyFill="1" applyBorder="1" applyAlignment="1">
      <alignment horizontal="center" vertical="center"/>
    </xf>
    <xf numFmtId="0" fontId="11" fillId="14" borderId="10" xfId="1" applyFont="1" applyFill="1" applyBorder="1" applyAlignment="1">
      <alignment horizontal="center" vertical="center"/>
    </xf>
    <xf numFmtId="0" fontId="6" fillId="5" borderId="0" xfId="1" applyFont="1" applyFill="1" applyAlignment="1">
      <alignment horizontal="center" vertical="center"/>
    </xf>
    <xf numFmtId="0" fontId="6" fillId="11" borderId="0" xfId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2" fillId="14" borderId="10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</cellXfs>
  <cellStyles count="2">
    <cellStyle name="Excel Built-in Normal" xfId="1" xr:uid="{A3867805-B912-4D62-AA87-241E55C9E8EB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46D43-8B3B-4BB4-8E22-E280A675EF90}">
  <dimension ref="A1:BG271"/>
  <sheetViews>
    <sheetView tabSelected="1" workbookViewId="0">
      <selection activeCell="T30" sqref="T30"/>
    </sheetView>
  </sheetViews>
  <sheetFormatPr defaultColWidth="9.1796875" defaultRowHeight="13" x14ac:dyDescent="0.3"/>
  <cols>
    <col min="1" max="1" width="4.453125" style="1" customWidth="1"/>
    <col min="2" max="2" width="14.7265625" style="1" customWidth="1"/>
    <col min="3" max="3" width="6" style="1" customWidth="1"/>
    <col min="4" max="4" width="12.1796875" style="1" customWidth="1"/>
    <col min="5" max="5" width="5.1796875" style="73" customWidth="1"/>
    <col min="6" max="6" width="4.453125" style="73" customWidth="1"/>
    <col min="7" max="7" width="5" style="73" customWidth="1"/>
    <col min="8" max="8" width="5.453125" style="73" customWidth="1"/>
    <col min="9" max="9" width="7.26953125" style="73" customWidth="1"/>
    <col min="10" max="10" width="4.7265625" style="73" customWidth="1"/>
    <col min="11" max="11" width="7.54296875" style="73" customWidth="1"/>
    <col min="12" max="12" width="5.26953125" style="73" customWidth="1"/>
    <col min="13" max="13" width="5.81640625" style="73" customWidth="1"/>
    <col min="14" max="14" width="7" style="73" customWidth="1"/>
    <col min="15" max="15" width="6.1796875" style="73" customWidth="1"/>
    <col min="16" max="16" width="4.1796875" style="1" customWidth="1"/>
    <col min="17" max="17" width="3.1796875" style="1" customWidth="1"/>
    <col min="18" max="18" width="4.81640625" style="1" customWidth="1"/>
    <col min="19" max="19" width="3.26953125" style="1" customWidth="1"/>
    <col min="20" max="20" width="3.453125" style="1" customWidth="1"/>
    <col min="21" max="21" width="4.26953125" style="1" customWidth="1"/>
    <col min="22" max="22" width="9.1796875" style="1"/>
    <col min="23" max="23" width="15.81640625" style="1" customWidth="1"/>
    <col min="24" max="24" width="6.54296875" style="1" customWidth="1"/>
    <col min="25" max="25" width="7.453125" style="1" customWidth="1"/>
    <col min="26" max="27" width="7.1796875" style="1" customWidth="1"/>
    <col min="28" max="28" width="7.26953125" style="1" customWidth="1"/>
    <col min="29" max="29" width="6.453125" style="1" customWidth="1"/>
    <col min="30" max="40" width="9.1796875" style="1" hidden="1" customWidth="1"/>
    <col min="41" max="41" width="3.26953125" style="1" customWidth="1"/>
    <col min="42" max="42" width="16.54296875" style="1" customWidth="1"/>
    <col min="43" max="43" width="8" style="1" customWidth="1"/>
    <col min="44" max="44" width="6.453125" style="1" customWidth="1"/>
    <col min="45" max="45" width="6" style="1" customWidth="1"/>
    <col min="46" max="46" width="7.7265625" style="1" customWidth="1"/>
    <col min="47" max="48" width="6.54296875" style="1" customWidth="1"/>
    <col min="49" max="16384" width="9.1796875" style="1"/>
  </cols>
  <sheetData>
    <row r="1" spans="1:50" ht="16.5" customHeight="1" x14ac:dyDescent="0.3">
      <c r="B1" s="229" t="s">
        <v>0</v>
      </c>
      <c r="C1" s="231" t="s">
        <v>1</v>
      </c>
      <c r="D1" s="233" t="s">
        <v>2</v>
      </c>
      <c r="E1" s="2" t="s">
        <v>3</v>
      </c>
      <c r="F1" s="3"/>
      <c r="G1" s="3"/>
      <c r="H1" s="3"/>
      <c r="I1" s="4"/>
      <c r="J1" s="2" t="s">
        <v>4</v>
      </c>
      <c r="K1" s="3"/>
      <c r="L1" s="3"/>
      <c r="M1" s="3"/>
      <c r="N1" s="3"/>
      <c r="O1" s="4"/>
      <c r="P1" s="2" t="s">
        <v>5</v>
      </c>
      <c r="Q1" s="3"/>
      <c r="R1" s="3"/>
      <c r="S1" s="3"/>
      <c r="T1" s="3"/>
      <c r="U1" s="4"/>
    </row>
    <row r="2" spans="1:50" s="15" customFormat="1" ht="39" x14ac:dyDescent="0.25">
      <c r="A2" s="5" t="s">
        <v>6</v>
      </c>
      <c r="B2" s="230"/>
      <c r="C2" s="232"/>
      <c r="D2" s="234"/>
      <c r="E2" s="6" t="s">
        <v>7</v>
      </c>
      <c r="F2" s="7" t="s">
        <v>8</v>
      </c>
      <c r="G2" s="7" t="s">
        <v>9</v>
      </c>
      <c r="H2" s="7" t="s">
        <v>10</v>
      </c>
      <c r="I2" s="8" t="s">
        <v>11</v>
      </c>
      <c r="J2" s="177" t="s">
        <v>7</v>
      </c>
      <c r="K2" s="178" t="s">
        <v>8</v>
      </c>
      <c r="L2" s="178" t="s">
        <v>9</v>
      </c>
      <c r="M2" s="178" t="s">
        <v>10</v>
      </c>
      <c r="N2" s="179" t="s">
        <v>11</v>
      </c>
      <c r="O2" s="12" t="s">
        <v>12</v>
      </c>
      <c r="P2" s="13" t="s">
        <v>7</v>
      </c>
      <c r="Q2" s="7" t="s">
        <v>8</v>
      </c>
      <c r="R2" s="7" t="s">
        <v>9</v>
      </c>
      <c r="S2" s="7" t="s">
        <v>10</v>
      </c>
      <c r="T2" s="7" t="s">
        <v>11</v>
      </c>
      <c r="U2" s="14" t="s">
        <v>12</v>
      </c>
      <c r="W2" s="168" t="s">
        <v>82</v>
      </c>
      <c r="X2" s="156"/>
      <c r="Y2" s="156" t="s">
        <v>88</v>
      </c>
      <c r="Z2" s="156" t="s">
        <v>89</v>
      </c>
      <c r="AA2" s="156" t="s">
        <v>90</v>
      </c>
      <c r="AB2" s="156" t="s">
        <v>91</v>
      </c>
      <c r="AC2" s="156" t="s">
        <v>92</v>
      </c>
      <c r="AD2" s="156"/>
      <c r="AE2" s="156"/>
      <c r="AF2" s="156"/>
      <c r="AG2" s="156"/>
      <c r="AH2" s="156"/>
      <c r="AI2" s="156"/>
      <c r="AJ2" s="156"/>
      <c r="AK2" s="162"/>
      <c r="AL2" s="162"/>
      <c r="AM2" s="162"/>
      <c r="AN2" s="162"/>
      <c r="AO2" s="162"/>
    </row>
    <row r="3" spans="1:50" s="23" customFormat="1" ht="15" customHeight="1" x14ac:dyDescent="0.3">
      <c r="A3" s="38">
        <v>1</v>
      </c>
      <c r="B3" s="183" t="s">
        <v>292</v>
      </c>
      <c r="C3" s="61">
        <v>2007</v>
      </c>
      <c r="D3" s="158" t="s">
        <v>13</v>
      </c>
      <c r="E3" s="61">
        <v>212</v>
      </c>
      <c r="F3" s="61">
        <v>281</v>
      </c>
      <c r="G3" s="61">
        <v>375</v>
      </c>
      <c r="H3" s="61">
        <v>29</v>
      </c>
      <c r="I3" s="61">
        <v>302</v>
      </c>
      <c r="J3" s="57">
        <f t="shared" ref="J3:J14" si="0">MAX(0,(E3-185)*5.4)*0.5</f>
        <v>72.900000000000006</v>
      </c>
      <c r="K3" s="57">
        <f t="shared" ref="K3:K34" si="1">MAX(0,(F3-240.5)*4.15)*0.5</f>
        <v>84.037500000000009</v>
      </c>
      <c r="L3" s="57">
        <f t="shared" ref="L3:L34" si="2">MAX(0,(G3-315)*2.9)</f>
        <v>174</v>
      </c>
      <c r="M3" s="57">
        <f t="shared" ref="M3:M34" si="3">MAX(0,(H3-16.5)*5.8)</f>
        <v>72.5</v>
      </c>
      <c r="N3" s="57">
        <f t="shared" ref="N3:N34" si="4">MAX(0,(I3-240)*1.45)</f>
        <v>89.899999999999991</v>
      </c>
      <c r="O3" s="57">
        <f t="shared" ref="O3:O34" si="5">SUM(J3:N3)</f>
        <v>493.33749999999998</v>
      </c>
      <c r="P3" s="57" t="str">
        <f t="shared" ref="P3:P34" si="6">IF(J3&gt;=80/2,"A",IF(J3&gt;=60/2,"B",IF(J3&gt;=50/2,"C","D")))</f>
        <v>A</v>
      </c>
      <c r="Q3" s="57" t="str">
        <f t="shared" ref="Q3:Q34" si="7">IF(J3&gt;=80/2,"A",IF(J3&gt;=60/2,"B",IF(J3&gt;=50/2,"C","D")))</f>
        <v>A</v>
      </c>
      <c r="R3" s="57" t="str">
        <f t="shared" ref="R3:R34" si="8">IF(L3&gt;=80,"A",IF(L3&gt;=60,"B",IF(L3&gt;=50,"C","D")))</f>
        <v>A</v>
      </c>
      <c r="S3" s="57" t="str">
        <f t="shared" ref="S3:S34" si="9">IF(M3&gt;=80,"A",IF(M3&gt;=60,"B",IF(M3&gt;=50,"C","D")))</f>
        <v>B</v>
      </c>
      <c r="T3" s="57" t="str">
        <f t="shared" ref="T3:T34" si="10">IF(N3&gt;=80,"A",IF(N3&gt;=60,"B",IF(N3&gt;=50,"C","D")))</f>
        <v>A</v>
      </c>
      <c r="U3" s="154" t="str">
        <f t="shared" ref="U3:U34" si="11">IF(O3&gt;=290,"A",IF(O3&gt;=240,"B",IF(O3&gt;=200,"C","D")))</f>
        <v>A</v>
      </c>
      <c r="W3" s="76"/>
      <c r="X3" s="76"/>
      <c r="Y3" s="76"/>
      <c r="Z3" s="76"/>
      <c r="AA3" s="76"/>
      <c r="AB3" s="76"/>
      <c r="AC3" s="76"/>
      <c r="AD3" s="59"/>
      <c r="AE3" s="59"/>
      <c r="AF3" s="59"/>
      <c r="AG3" s="59"/>
      <c r="AH3" s="59"/>
      <c r="AI3" s="59"/>
      <c r="AJ3" s="77"/>
      <c r="AK3" s="76"/>
      <c r="AL3" s="76"/>
      <c r="AM3" s="76"/>
      <c r="AN3" s="76"/>
      <c r="AO3" s="76"/>
    </row>
    <row r="4" spans="1:50" s="23" customFormat="1" ht="15" customHeight="1" x14ac:dyDescent="0.25">
      <c r="A4" s="38">
        <v>2</v>
      </c>
      <c r="B4" s="184" t="s">
        <v>194</v>
      </c>
      <c r="C4" s="156">
        <v>2008</v>
      </c>
      <c r="D4" s="158" t="s">
        <v>14</v>
      </c>
      <c r="E4" s="55">
        <v>214</v>
      </c>
      <c r="F4" s="55">
        <v>283</v>
      </c>
      <c r="G4" s="55">
        <v>354</v>
      </c>
      <c r="H4" s="55">
        <v>33.1</v>
      </c>
      <c r="I4" s="55">
        <v>274</v>
      </c>
      <c r="J4" s="57">
        <f t="shared" si="0"/>
        <v>78.300000000000011</v>
      </c>
      <c r="K4" s="57">
        <f t="shared" si="1"/>
        <v>88.187500000000014</v>
      </c>
      <c r="L4" s="57">
        <f t="shared" si="2"/>
        <v>113.1</v>
      </c>
      <c r="M4" s="57">
        <f t="shared" si="3"/>
        <v>96.28</v>
      </c>
      <c r="N4" s="57">
        <f t="shared" si="4"/>
        <v>49.3</v>
      </c>
      <c r="O4" s="57">
        <f t="shared" si="5"/>
        <v>425.16749999999996</v>
      </c>
      <c r="P4" s="57" t="str">
        <f t="shared" si="6"/>
        <v>A</v>
      </c>
      <c r="Q4" s="57" t="str">
        <f t="shared" si="7"/>
        <v>A</v>
      </c>
      <c r="R4" s="57" t="str">
        <f t="shared" si="8"/>
        <v>A</v>
      </c>
      <c r="S4" s="57" t="str">
        <f t="shared" si="9"/>
        <v>A</v>
      </c>
      <c r="T4" s="57" t="str">
        <f t="shared" si="10"/>
        <v>D</v>
      </c>
      <c r="U4" s="154" t="str">
        <f t="shared" si="11"/>
        <v>A</v>
      </c>
      <c r="W4" s="141" t="s">
        <v>356</v>
      </c>
      <c r="X4" s="167">
        <v>2006</v>
      </c>
      <c r="Y4" s="167">
        <v>182</v>
      </c>
      <c r="Z4" s="167">
        <v>240</v>
      </c>
      <c r="AA4" s="167">
        <v>334</v>
      </c>
      <c r="AB4" s="167">
        <v>30</v>
      </c>
      <c r="AC4" s="167">
        <v>295</v>
      </c>
      <c r="AD4" s="55"/>
      <c r="AE4" s="55"/>
      <c r="AF4" s="55"/>
      <c r="AG4" s="55"/>
      <c r="AH4" s="55"/>
      <c r="AI4" s="55"/>
      <c r="AJ4" s="156"/>
      <c r="AK4" s="162"/>
      <c r="AL4" s="162"/>
      <c r="AM4" s="162"/>
      <c r="AN4" s="162"/>
      <c r="AO4" s="162"/>
      <c r="AP4" s="162" t="s">
        <v>85</v>
      </c>
      <c r="AQ4" s="156">
        <v>2010</v>
      </c>
      <c r="AR4" s="18">
        <v>184</v>
      </c>
      <c r="AS4" s="55">
        <v>243</v>
      </c>
      <c r="AT4" s="55">
        <v>318</v>
      </c>
      <c r="AU4" s="55">
        <v>18.600000000000001</v>
      </c>
      <c r="AV4" s="55">
        <v>238</v>
      </c>
      <c r="AW4" s="15"/>
      <c r="AX4" s="15"/>
    </row>
    <row r="5" spans="1:50" s="23" customFormat="1" ht="15" customHeight="1" x14ac:dyDescent="0.3">
      <c r="A5" s="38">
        <v>3</v>
      </c>
      <c r="B5" s="183" t="s">
        <v>293</v>
      </c>
      <c r="C5" s="61">
        <v>2008</v>
      </c>
      <c r="D5" s="158" t="s">
        <v>13</v>
      </c>
      <c r="E5" s="61">
        <v>196</v>
      </c>
      <c r="F5" s="61">
        <v>258</v>
      </c>
      <c r="G5" s="61">
        <v>356</v>
      </c>
      <c r="H5" s="61">
        <v>31</v>
      </c>
      <c r="I5" s="61">
        <v>306</v>
      </c>
      <c r="J5" s="61">
        <f t="shared" si="0"/>
        <v>29.700000000000003</v>
      </c>
      <c r="K5" s="61">
        <f t="shared" si="1"/>
        <v>36.3125</v>
      </c>
      <c r="L5" s="61">
        <f t="shared" si="2"/>
        <v>118.89999999999999</v>
      </c>
      <c r="M5" s="61">
        <f t="shared" si="3"/>
        <v>84.1</v>
      </c>
      <c r="N5" s="61">
        <f t="shared" si="4"/>
        <v>95.7</v>
      </c>
      <c r="O5" s="61">
        <f t="shared" si="5"/>
        <v>364.71249999999998</v>
      </c>
      <c r="P5" s="61" t="str">
        <f t="shared" si="6"/>
        <v>C</v>
      </c>
      <c r="Q5" s="61" t="str">
        <f t="shared" si="7"/>
        <v>C</v>
      </c>
      <c r="R5" s="61" t="str">
        <f t="shared" si="8"/>
        <v>A</v>
      </c>
      <c r="S5" s="61" t="str">
        <f t="shared" si="9"/>
        <v>A</v>
      </c>
      <c r="T5" s="61" t="str">
        <f t="shared" si="10"/>
        <v>A</v>
      </c>
      <c r="U5" s="61" t="str">
        <f t="shared" si="11"/>
        <v>A</v>
      </c>
      <c r="AD5" s="70"/>
      <c r="AE5" s="7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162" t="s">
        <v>86</v>
      </c>
      <c r="AQ5" s="156">
        <v>2006</v>
      </c>
      <c r="AR5" s="18">
        <v>177</v>
      </c>
      <c r="AS5" s="59">
        <v>228</v>
      </c>
      <c r="AT5" s="70">
        <v>312</v>
      </c>
      <c r="AU5" s="70">
        <v>21.7</v>
      </c>
      <c r="AV5" s="70">
        <v>292</v>
      </c>
      <c r="AW5" s="15"/>
      <c r="AX5" s="15"/>
    </row>
    <row r="6" spans="1:50" s="23" customFormat="1" ht="15" customHeight="1" x14ac:dyDescent="0.3">
      <c r="A6" s="38">
        <v>4</v>
      </c>
      <c r="B6" s="183" t="s">
        <v>320</v>
      </c>
      <c r="C6" s="55">
        <v>2005</v>
      </c>
      <c r="D6" s="158" t="s">
        <v>318</v>
      </c>
      <c r="E6" s="61">
        <v>190</v>
      </c>
      <c r="F6" s="61">
        <v>247</v>
      </c>
      <c r="G6" s="61">
        <v>352</v>
      </c>
      <c r="H6" s="61">
        <v>36</v>
      </c>
      <c r="I6" s="61">
        <v>309</v>
      </c>
      <c r="J6" s="57">
        <f t="shared" si="0"/>
        <v>13.5</v>
      </c>
      <c r="K6" s="57">
        <f t="shared" si="1"/>
        <v>13.487500000000001</v>
      </c>
      <c r="L6" s="57">
        <f t="shared" si="2"/>
        <v>107.3</v>
      </c>
      <c r="M6" s="57">
        <f t="shared" si="3"/>
        <v>113.1</v>
      </c>
      <c r="N6" s="57">
        <f t="shared" si="4"/>
        <v>100.05</v>
      </c>
      <c r="O6" s="57">
        <f t="shared" si="5"/>
        <v>347.4375</v>
      </c>
      <c r="P6" s="57" t="str">
        <f t="shared" si="6"/>
        <v>D</v>
      </c>
      <c r="Q6" s="57" t="str">
        <f t="shared" si="7"/>
        <v>D</v>
      </c>
      <c r="R6" s="57" t="str">
        <f t="shared" si="8"/>
        <v>A</v>
      </c>
      <c r="S6" s="57" t="str">
        <f t="shared" si="9"/>
        <v>A</v>
      </c>
      <c r="T6" s="57" t="str">
        <f t="shared" si="10"/>
        <v>A</v>
      </c>
      <c r="U6" s="154" t="str">
        <f t="shared" si="11"/>
        <v>A</v>
      </c>
      <c r="W6" s="132" t="s">
        <v>98</v>
      </c>
      <c r="X6" s="69">
        <v>2007</v>
      </c>
      <c r="Y6" s="55">
        <v>187</v>
      </c>
      <c r="Z6" s="55">
        <v>249</v>
      </c>
      <c r="AA6" s="84">
        <v>334</v>
      </c>
      <c r="AB6" s="84">
        <v>23.7</v>
      </c>
      <c r="AC6" s="84">
        <v>277</v>
      </c>
      <c r="AD6" s="61"/>
      <c r="AE6" s="83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162" t="s">
        <v>87</v>
      </c>
      <c r="AQ6" s="156">
        <v>2009</v>
      </c>
      <c r="AR6" s="18">
        <v>177</v>
      </c>
      <c r="AS6" s="55">
        <v>234</v>
      </c>
      <c r="AT6" s="61">
        <v>304</v>
      </c>
      <c r="AU6" s="61">
        <v>20.6</v>
      </c>
      <c r="AV6" s="61">
        <v>234</v>
      </c>
      <c r="AW6" s="15"/>
      <c r="AX6" s="15"/>
    </row>
    <row r="7" spans="1:50" s="23" customFormat="1" ht="15" customHeight="1" x14ac:dyDescent="0.25">
      <c r="A7" s="38">
        <v>5</v>
      </c>
      <c r="B7" s="62" t="s">
        <v>275</v>
      </c>
      <c r="C7" s="69">
        <v>2008</v>
      </c>
      <c r="D7" s="61" t="s">
        <v>17</v>
      </c>
      <c r="E7" s="55">
        <v>201</v>
      </c>
      <c r="F7" s="55">
        <v>260</v>
      </c>
      <c r="G7" s="55">
        <v>352</v>
      </c>
      <c r="H7" s="55">
        <v>28.1</v>
      </c>
      <c r="I7" s="55">
        <v>294</v>
      </c>
      <c r="J7" s="57">
        <f t="shared" si="0"/>
        <v>43.2</v>
      </c>
      <c r="K7" s="57">
        <f t="shared" si="1"/>
        <v>40.462500000000006</v>
      </c>
      <c r="L7" s="57">
        <f t="shared" si="2"/>
        <v>107.3</v>
      </c>
      <c r="M7" s="57">
        <f t="shared" si="3"/>
        <v>67.28</v>
      </c>
      <c r="N7" s="57">
        <f t="shared" si="4"/>
        <v>78.3</v>
      </c>
      <c r="O7" s="57">
        <f t="shared" si="5"/>
        <v>336.54250000000002</v>
      </c>
      <c r="P7" s="57" t="str">
        <f t="shared" si="6"/>
        <v>A</v>
      </c>
      <c r="Q7" s="57" t="str">
        <f t="shared" si="7"/>
        <v>A</v>
      </c>
      <c r="R7" s="57" t="str">
        <f t="shared" si="8"/>
        <v>A</v>
      </c>
      <c r="S7" s="57" t="str">
        <f t="shared" si="9"/>
        <v>B</v>
      </c>
      <c r="T7" s="57" t="str">
        <f t="shared" si="10"/>
        <v>B</v>
      </c>
      <c r="U7" s="154" t="str">
        <f t="shared" si="11"/>
        <v>A</v>
      </c>
      <c r="AD7" s="84"/>
      <c r="AE7" s="84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162" t="s">
        <v>93</v>
      </c>
      <c r="AQ7" s="156">
        <v>2009</v>
      </c>
      <c r="AR7" s="18">
        <v>184</v>
      </c>
      <c r="AS7" s="59">
        <v>243</v>
      </c>
      <c r="AT7" s="84">
        <v>310</v>
      </c>
      <c r="AU7" s="84">
        <v>19</v>
      </c>
      <c r="AV7" s="80">
        <v>232</v>
      </c>
      <c r="AW7" s="15"/>
      <c r="AX7" s="15"/>
    </row>
    <row r="8" spans="1:50" s="23" customFormat="1" ht="15" customHeight="1" x14ac:dyDescent="0.3">
      <c r="A8" s="38">
        <v>6</v>
      </c>
      <c r="B8" s="184" t="s">
        <v>191</v>
      </c>
      <c r="C8" s="156">
        <v>2006</v>
      </c>
      <c r="D8" s="158" t="s">
        <v>14</v>
      </c>
      <c r="E8" s="55">
        <v>199</v>
      </c>
      <c r="F8" s="55">
        <v>246</v>
      </c>
      <c r="G8" s="55">
        <v>352</v>
      </c>
      <c r="H8" s="55">
        <v>33.5</v>
      </c>
      <c r="I8" s="55">
        <v>293</v>
      </c>
      <c r="J8" s="57">
        <f t="shared" si="0"/>
        <v>37.800000000000004</v>
      </c>
      <c r="K8" s="57">
        <f t="shared" si="1"/>
        <v>11.412500000000001</v>
      </c>
      <c r="L8" s="57">
        <f t="shared" si="2"/>
        <v>107.3</v>
      </c>
      <c r="M8" s="57">
        <f t="shared" si="3"/>
        <v>98.6</v>
      </c>
      <c r="N8" s="57">
        <f t="shared" si="4"/>
        <v>76.849999999999994</v>
      </c>
      <c r="O8" s="57">
        <f t="shared" si="5"/>
        <v>331.96249999999998</v>
      </c>
      <c r="P8" s="57" t="str">
        <f t="shared" si="6"/>
        <v>B</v>
      </c>
      <c r="Q8" s="57" t="str">
        <f t="shared" si="7"/>
        <v>B</v>
      </c>
      <c r="R8" s="57" t="str">
        <f t="shared" si="8"/>
        <v>A</v>
      </c>
      <c r="S8" s="57" t="str">
        <f t="shared" si="9"/>
        <v>A</v>
      </c>
      <c r="T8" s="57" t="str">
        <f t="shared" si="10"/>
        <v>B</v>
      </c>
      <c r="U8" s="154" t="str">
        <f t="shared" si="11"/>
        <v>A</v>
      </c>
      <c r="V8" s="1"/>
      <c r="W8" s="132" t="s">
        <v>99</v>
      </c>
      <c r="X8" s="69">
        <v>2008</v>
      </c>
      <c r="Y8" s="55">
        <v>188</v>
      </c>
      <c r="Z8" s="59">
        <v>248</v>
      </c>
      <c r="AA8" s="70">
        <v>336</v>
      </c>
      <c r="AB8" s="70">
        <v>27.3</v>
      </c>
      <c r="AC8" s="70">
        <v>300</v>
      </c>
      <c r="AD8" s="84"/>
      <c r="AE8" s="84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162" t="s">
        <v>94</v>
      </c>
      <c r="AQ8" s="156">
        <v>2008</v>
      </c>
      <c r="AR8" s="18">
        <v>177</v>
      </c>
      <c r="AS8" s="55">
        <v>233</v>
      </c>
      <c r="AT8" s="84">
        <v>306</v>
      </c>
      <c r="AU8" s="84">
        <v>18</v>
      </c>
      <c r="AV8" s="84">
        <v>243</v>
      </c>
      <c r="AW8" s="15"/>
      <c r="AX8" s="15"/>
    </row>
    <row r="9" spans="1:50" s="23" customFormat="1" ht="15" customHeight="1" x14ac:dyDescent="0.3">
      <c r="A9" s="38">
        <v>7</v>
      </c>
      <c r="B9" s="183" t="s">
        <v>296</v>
      </c>
      <c r="C9" s="61">
        <v>2010</v>
      </c>
      <c r="D9" s="158" t="s">
        <v>13</v>
      </c>
      <c r="E9" s="61">
        <v>188</v>
      </c>
      <c r="F9" s="61">
        <v>248</v>
      </c>
      <c r="G9" s="61">
        <v>332</v>
      </c>
      <c r="H9" s="61">
        <v>45</v>
      </c>
      <c r="I9" s="61">
        <v>303</v>
      </c>
      <c r="J9" s="57">
        <f t="shared" si="0"/>
        <v>8.1000000000000014</v>
      </c>
      <c r="K9" s="57">
        <f t="shared" si="1"/>
        <v>15.562500000000002</v>
      </c>
      <c r="L9" s="57">
        <f t="shared" si="2"/>
        <v>49.3</v>
      </c>
      <c r="M9" s="57">
        <f t="shared" si="3"/>
        <v>165.29999999999998</v>
      </c>
      <c r="N9" s="57">
        <f t="shared" si="4"/>
        <v>91.35</v>
      </c>
      <c r="O9" s="57">
        <f t="shared" si="5"/>
        <v>329.61249999999995</v>
      </c>
      <c r="P9" s="57" t="str">
        <f t="shared" si="6"/>
        <v>D</v>
      </c>
      <c r="Q9" s="57" t="str">
        <f t="shared" si="7"/>
        <v>D</v>
      </c>
      <c r="R9" s="57" t="str">
        <f t="shared" si="8"/>
        <v>D</v>
      </c>
      <c r="S9" s="57" t="str">
        <f t="shared" si="9"/>
        <v>A</v>
      </c>
      <c r="T9" s="57" t="str">
        <f t="shared" si="10"/>
        <v>A</v>
      </c>
      <c r="U9" s="154" t="str">
        <f t="shared" si="11"/>
        <v>A</v>
      </c>
      <c r="W9" s="132" t="s">
        <v>100</v>
      </c>
      <c r="X9" s="69">
        <v>2008</v>
      </c>
      <c r="Y9" s="55">
        <v>187</v>
      </c>
      <c r="Z9" s="55">
        <v>246</v>
      </c>
      <c r="AA9" s="162">
        <v>336</v>
      </c>
      <c r="AB9" s="162">
        <v>30.1</v>
      </c>
      <c r="AC9" s="162">
        <v>277</v>
      </c>
      <c r="AD9" s="70"/>
      <c r="AE9" s="7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17" t="s">
        <v>96</v>
      </c>
      <c r="AQ9" s="156">
        <v>2006</v>
      </c>
      <c r="AR9" s="18">
        <v>182</v>
      </c>
      <c r="AS9" s="59">
        <v>243</v>
      </c>
      <c r="AT9" s="70">
        <v>330</v>
      </c>
      <c r="AU9" s="70">
        <v>21.1</v>
      </c>
      <c r="AV9" s="70">
        <v>284</v>
      </c>
      <c r="AW9" s="15"/>
      <c r="AX9" s="15"/>
    </row>
    <row r="10" spans="1:50" s="23" customFormat="1" ht="15" customHeight="1" x14ac:dyDescent="0.25">
      <c r="A10" s="38">
        <v>8</v>
      </c>
      <c r="B10" s="184" t="s">
        <v>277</v>
      </c>
      <c r="C10" s="69">
        <v>2007</v>
      </c>
      <c r="D10" s="61" t="s">
        <v>17</v>
      </c>
      <c r="E10" s="55">
        <v>205</v>
      </c>
      <c r="F10" s="55">
        <v>270</v>
      </c>
      <c r="G10" s="55">
        <v>344</v>
      </c>
      <c r="H10" s="55">
        <v>26.8</v>
      </c>
      <c r="I10" s="55">
        <v>279</v>
      </c>
      <c r="J10" s="61">
        <f t="shared" si="0"/>
        <v>54</v>
      </c>
      <c r="K10" s="61">
        <f t="shared" si="1"/>
        <v>61.212500000000006</v>
      </c>
      <c r="L10" s="61">
        <f t="shared" si="2"/>
        <v>84.1</v>
      </c>
      <c r="M10" s="61">
        <f t="shared" si="3"/>
        <v>59.74</v>
      </c>
      <c r="N10" s="61">
        <f t="shared" si="4"/>
        <v>56.55</v>
      </c>
      <c r="O10" s="61">
        <f t="shared" si="5"/>
        <v>315.60250000000002</v>
      </c>
      <c r="P10" s="61" t="str">
        <f t="shared" si="6"/>
        <v>A</v>
      </c>
      <c r="Q10" s="61" t="str">
        <f t="shared" si="7"/>
        <v>A</v>
      </c>
      <c r="R10" s="61" t="str">
        <f t="shared" si="8"/>
        <v>A</v>
      </c>
      <c r="S10" s="61" t="str">
        <f t="shared" si="9"/>
        <v>C</v>
      </c>
      <c r="T10" s="61" t="str">
        <f t="shared" si="10"/>
        <v>C</v>
      </c>
      <c r="U10" s="61" t="str">
        <f t="shared" si="11"/>
        <v>A</v>
      </c>
      <c r="W10" s="132" t="s">
        <v>29</v>
      </c>
      <c r="X10" s="69">
        <v>2006</v>
      </c>
      <c r="Y10" s="55">
        <v>193</v>
      </c>
      <c r="Z10" s="59">
        <v>249</v>
      </c>
      <c r="AA10" s="162">
        <v>330</v>
      </c>
      <c r="AB10" s="162">
        <v>33.200000000000003</v>
      </c>
      <c r="AC10" s="162">
        <v>269</v>
      </c>
      <c r="AD10" s="84"/>
      <c r="AE10" s="84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162" t="s">
        <v>83</v>
      </c>
      <c r="AQ10" s="156">
        <v>2007</v>
      </c>
      <c r="AR10" s="18">
        <v>184</v>
      </c>
      <c r="AS10" s="59">
        <v>238</v>
      </c>
      <c r="AT10" s="59">
        <v>320</v>
      </c>
      <c r="AU10" s="59">
        <v>18.600000000000001</v>
      </c>
      <c r="AV10" s="59">
        <v>248</v>
      </c>
      <c r="AW10" s="15"/>
      <c r="AX10" s="15"/>
    </row>
    <row r="11" spans="1:50" s="23" customFormat="1" ht="15" customHeight="1" x14ac:dyDescent="0.25">
      <c r="A11" s="38">
        <v>9</v>
      </c>
      <c r="B11" s="62" t="s">
        <v>254</v>
      </c>
      <c r="C11" s="55">
        <v>2009</v>
      </c>
      <c r="D11" s="158" t="s">
        <v>360</v>
      </c>
      <c r="E11" s="55">
        <v>193</v>
      </c>
      <c r="F11" s="55">
        <v>257</v>
      </c>
      <c r="G11" s="55">
        <v>344</v>
      </c>
      <c r="H11" s="55">
        <v>29.2</v>
      </c>
      <c r="I11" s="55">
        <v>303</v>
      </c>
      <c r="J11" s="57">
        <f t="shared" si="0"/>
        <v>21.6</v>
      </c>
      <c r="K11" s="57">
        <f t="shared" si="1"/>
        <v>34.237500000000004</v>
      </c>
      <c r="L11" s="57">
        <f t="shared" si="2"/>
        <v>84.1</v>
      </c>
      <c r="M11" s="57">
        <f t="shared" si="3"/>
        <v>73.66</v>
      </c>
      <c r="N11" s="57">
        <f t="shared" si="4"/>
        <v>91.35</v>
      </c>
      <c r="O11" s="57">
        <f t="shared" si="5"/>
        <v>304.94749999999999</v>
      </c>
      <c r="P11" s="57" t="str">
        <f t="shared" si="6"/>
        <v>D</v>
      </c>
      <c r="Q11" s="57" t="str">
        <f t="shared" si="7"/>
        <v>D</v>
      </c>
      <c r="R11" s="57" t="str">
        <f t="shared" si="8"/>
        <v>A</v>
      </c>
      <c r="S11" s="57" t="str">
        <f t="shared" si="9"/>
        <v>B</v>
      </c>
      <c r="T11" s="57" t="str">
        <f t="shared" si="10"/>
        <v>A</v>
      </c>
      <c r="U11" s="154" t="str">
        <f t="shared" si="11"/>
        <v>A</v>
      </c>
      <c r="W11" s="132" t="s">
        <v>28</v>
      </c>
      <c r="X11" s="69">
        <v>2008</v>
      </c>
      <c r="Y11" s="55">
        <v>202</v>
      </c>
      <c r="Z11" s="55">
        <v>262</v>
      </c>
      <c r="AA11" s="84">
        <v>340</v>
      </c>
      <c r="AB11" s="84">
        <v>22.6</v>
      </c>
      <c r="AC11" s="84">
        <v>267</v>
      </c>
      <c r="AD11" s="70"/>
      <c r="AE11" s="7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210" t="s">
        <v>101</v>
      </c>
      <c r="AQ11" s="210">
        <v>2007</v>
      </c>
      <c r="AR11" s="201">
        <v>198</v>
      </c>
      <c r="AS11" s="202">
        <v>267</v>
      </c>
      <c r="AT11" s="202">
        <v>336</v>
      </c>
      <c r="AU11" s="202">
        <v>21</v>
      </c>
      <c r="AV11" s="202">
        <v>265</v>
      </c>
      <c r="AW11" s="15"/>
      <c r="AX11" s="15"/>
    </row>
    <row r="12" spans="1:50" s="23" customFormat="1" ht="15" customHeight="1" x14ac:dyDescent="0.3">
      <c r="A12" s="38">
        <v>10</v>
      </c>
      <c r="B12" s="169" t="s">
        <v>288</v>
      </c>
      <c r="C12" s="156">
        <v>2008</v>
      </c>
      <c r="D12" s="61" t="s">
        <v>156</v>
      </c>
      <c r="E12" s="156">
        <v>193</v>
      </c>
      <c r="F12" s="156">
        <v>252</v>
      </c>
      <c r="G12" s="156">
        <v>340</v>
      </c>
      <c r="H12" s="156">
        <v>30.9</v>
      </c>
      <c r="I12" s="156">
        <v>308</v>
      </c>
      <c r="J12" s="57">
        <f t="shared" si="0"/>
        <v>21.6</v>
      </c>
      <c r="K12" s="57">
        <f t="shared" si="1"/>
        <v>23.862500000000001</v>
      </c>
      <c r="L12" s="57">
        <f t="shared" si="2"/>
        <v>72.5</v>
      </c>
      <c r="M12" s="57">
        <f t="shared" si="3"/>
        <v>83.52</v>
      </c>
      <c r="N12" s="57">
        <f t="shared" si="4"/>
        <v>98.6</v>
      </c>
      <c r="O12" s="57">
        <f t="shared" si="5"/>
        <v>300.08249999999998</v>
      </c>
      <c r="P12" s="57" t="str">
        <f t="shared" si="6"/>
        <v>D</v>
      </c>
      <c r="Q12" s="57" t="str">
        <f t="shared" si="7"/>
        <v>D</v>
      </c>
      <c r="R12" s="57" t="str">
        <f t="shared" si="8"/>
        <v>B</v>
      </c>
      <c r="S12" s="57" t="str">
        <f t="shared" si="9"/>
        <v>A</v>
      </c>
      <c r="T12" s="57" t="str">
        <f t="shared" si="10"/>
        <v>A</v>
      </c>
      <c r="U12" s="154" t="str">
        <f t="shared" si="11"/>
        <v>A</v>
      </c>
      <c r="V12" s="1"/>
      <c r="W12" s="132" t="s">
        <v>104</v>
      </c>
      <c r="X12" s="69">
        <v>2008</v>
      </c>
      <c r="Y12" s="55">
        <v>198</v>
      </c>
      <c r="Z12" s="55">
        <v>266</v>
      </c>
      <c r="AA12" s="84">
        <v>336</v>
      </c>
      <c r="AB12" s="84">
        <v>20.2</v>
      </c>
      <c r="AC12" s="84">
        <v>277</v>
      </c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210" t="s">
        <v>102</v>
      </c>
      <c r="AQ12" s="210">
        <v>2007</v>
      </c>
      <c r="AR12" s="201">
        <v>194</v>
      </c>
      <c r="AS12" s="203">
        <v>254</v>
      </c>
      <c r="AT12" s="202">
        <v>336</v>
      </c>
      <c r="AU12" s="202">
        <v>21.5</v>
      </c>
      <c r="AV12" s="202">
        <v>269</v>
      </c>
      <c r="AW12" s="15"/>
      <c r="AX12" s="15"/>
    </row>
    <row r="13" spans="1:50" s="23" customFormat="1" ht="15" customHeight="1" x14ac:dyDescent="0.25">
      <c r="A13" s="38">
        <v>11</v>
      </c>
      <c r="B13" s="184" t="s">
        <v>268</v>
      </c>
      <c r="C13" s="69">
        <v>2009</v>
      </c>
      <c r="D13" s="61" t="s">
        <v>17</v>
      </c>
      <c r="E13" s="55">
        <v>198</v>
      </c>
      <c r="F13" s="55">
        <v>261</v>
      </c>
      <c r="G13" s="55">
        <v>346</v>
      </c>
      <c r="H13" s="55">
        <v>27.4</v>
      </c>
      <c r="I13" s="55">
        <v>286</v>
      </c>
      <c r="J13" s="57">
        <f t="shared" si="0"/>
        <v>35.1</v>
      </c>
      <c r="K13" s="57">
        <f t="shared" si="1"/>
        <v>42.537500000000001</v>
      </c>
      <c r="L13" s="57">
        <f t="shared" si="2"/>
        <v>89.899999999999991</v>
      </c>
      <c r="M13" s="57">
        <f t="shared" si="3"/>
        <v>63.219999999999992</v>
      </c>
      <c r="N13" s="57">
        <f t="shared" si="4"/>
        <v>66.7</v>
      </c>
      <c r="O13" s="57">
        <f t="shared" si="5"/>
        <v>297.45749999999998</v>
      </c>
      <c r="P13" s="57" t="str">
        <f t="shared" si="6"/>
        <v>B</v>
      </c>
      <c r="Q13" s="57" t="str">
        <f t="shared" si="7"/>
        <v>B</v>
      </c>
      <c r="R13" s="57" t="str">
        <f t="shared" si="8"/>
        <v>A</v>
      </c>
      <c r="S13" s="57" t="str">
        <f t="shared" si="9"/>
        <v>B</v>
      </c>
      <c r="T13" s="57" t="str">
        <f t="shared" si="10"/>
        <v>B</v>
      </c>
      <c r="U13" s="154" t="str">
        <f t="shared" si="11"/>
        <v>A</v>
      </c>
      <c r="W13" s="132" t="s">
        <v>59</v>
      </c>
      <c r="X13" s="69">
        <v>2008</v>
      </c>
      <c r="Y13" s="55">
        <v>194</v>
      </c>
      <c r="Z13" s="55">
        <v>251</v>
      </c>
      <c r="AA13" s="70">
        <v>328</v>
      </c>
      <c r="AB13" s="70">
        <v>24.1</v>
      </c>
      <c r="AC13" s="70">
        <v>275</v>
      </c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210" t="s">
        <v>103</v>
      </c>
      <c r="AQ13" s="210">
        <v>2007</v>
      </c>
      <c r="AR13" s="201">
        <v>193</v>
      </c>
      <c r="AS13" s="203">
        <v>253</v>
      </c>
      <c r="AT13" s="202">
        <v>342</v>
      </c>
      <c r="AU13" s="202">
        <v>25</v>
      </c>
      <c r="AV13" s="202">
        <v>269</v>
      </c>
      <c r="AW13" s="15"/>
      <c r="AX13" s="15"/>
    </row>
    <row r="14" spans="1:50" s="23" customFormat="1" ht="15" customHeight="1" x14ac:dyDescent="0.25">
      <c r="A14" s="48">
        <v>12</v>
      </c>
      <c r="B14" s="185" t="s">
        <v>314</v>
      </c>
      <c r="C14" s="69">
        <v>2010</v>
      </c>
      <c r="D14" s="61" t="s">
        <v>122</v>
      </c>
      <c r="E14" s="55">
        <v>193</v>
      </c>
      <c r="F14" s="55">
        <v>257</v>
      </c>
      <c r="G14" s="55">
        <v>342</v>
      </c>
      <c r="H14" s="55">
        <v>29.1</v>
      </c>
      <c r="I14" s="55">
        <v>300</v>
      </c>
      <c r="J14" s="61">
        <f t="shared" si="0"/>
        <v>21.6</v>
      </c>
      <c r="K14" s="61">
        <f t="shared" si="1"/>
        <v>34.237500000000004</v>
      </c>
      <c r="L14" s="61">
        <f t="shared" si="2"/>
        <v>78.3</v>
      </c>
      <c r="M14" s="61">
        <f t="shared" si="3"/>
        <v>73.080000000000013</v>
      </c>
      <c r="N14" s="61">
        <f t="shared" si="4"/>
        <v>87</v>
      </c>
      <c r="O14" s="61">
        <f t="shared" si="5"/>
        <v>294.21749999999997</v>
      </c>
      <c r="P14" s="61" t="str">
        <f t="shared" si="6"/>
        <v>D</v>
      </c>
      <c r="Q14" s="61" t="str">
        <f t="shared" si="7"/>
        <v>D</v>
      </c>
      <c r="R14" s="61" t="str">
        <f t="shared" si="8"/>
        <v>B</v>
      </c>
      <c r="S14" s="61" t="str">
        <f t="shared" si="9"/>
        <v>B</v>
      </c>
      <c r="T14" s="61" t="str">
        <f t="shared" si="10"/>
        <v>A</v>
      </c>
      <c r="U14" s="61" t="str">
        <f t="shared" si="11"/>
        <v>A</v>
      </c>
      <c r="W14" s="132" t="s">
        <v>48</v>
      </c>
      <c r="X14" s="69">
        <v>2006</v>
      </c>
      <c r="Y14" s="55">
        <v>188</v>
      </c>
      <c r="Z14" s="59">
        <v>247</v>
      </c>
      <c r="AA14" s="55">
        <v>332</v>
      </c>
      <c r="AB14" s="55">
        <v>20.6</v>
      </c>
      <c r="AC14" s="55">
        <v>287</v>
      </c>
      <c r="AD14" s="84"/>
      <c r="AE14" s="84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162" t="s">
        <v>105</v>
      </c>
      <c r="AQ14" s="156">
        <v>2007</v>
      </c>
      <c r="AR14" s="18">
        <v>185</v>
      </c>
      <c r="AS14" s="59">
        <v>241</v>
      </c>
      <c r="AT14" s="70">
        <v>322</v>
      </c>
      <c r="AU14" s="70">
        <v>20</v>
      </c>
      <c r="AV14" s="70">
        <v>266</v>
      </c>
      <c r="AW14" s="15"/>
      <c r="AX14" s="15"/>
    </row>
    <row r="15" spans="1:50" s="23" customFormat="1" ht="15" customHeight="1" x14ac:dyDescent="0.25">
      <c r="A15" s="38">
        <v>13</v>
      </c>
      <c r="B15" s="186" t="s">
        <v>284</v>
      </c>
      <c r="C15" s="187">
        <v>2006</v>
      </c>
      <c r="D15" s="29" t="s">
        <v>22</v>
      </c>
      <c r="E15" s="17">
        <v>194</v>
      </c>
      <c r="F15" s="17">
        <v>252</v>
      </c>
      <c r="G15" s="17">
        <v>340</v>
      </c>
      <c r="H15" s="17">
        <v>35</v>
      </c>
      <c r="I15" s="17">
        <v>287</v>
      </c>
      <c r="J15" s="20">
        <v>13.5</v>
      </c>
      <c r="K15" s="20">
        <f t="shared" si="1"/>
        <v>23.862500000000001</v>
      </c>
      <c r="L15" s="20">
        <f t="shared" si="2"/>
        <v>72.5</v>
      </c>
      <c r="M15" s="20">
        <f t="shared" si="3"/>
        <v>107.3</v>
      </c>
      <c r="N15" s="20">
        <f t="shared" si="4"/>
        <v>68.149999999999991</v>
      </c>
      <c r="O15" s="20">
        <f t="shared" si="5"/>
        <v>285.3125</v>
      </c>
      <c r="P15" s="20" t="str">
        <f t="shared" si="6"/>
        <v>D</v>
      </c>
      <c r="Q15" s="20" t="str">
        <f t="shared" si="7"/>
        <v>D</v>
      </c>
      <c r="R15" s="20" t="str">
        <f t="shared" si="8"/>
        <v>B</v>
      </c>
      <c r="S15" s="20" t="str">
        <f t="shared" si="9"/>
        <v>A</v>
      </c>
      <c r="T15" s="20" t="str">
        <f t="shared" si="10"/>
        <v>B</v>
      </c>
      <c r="U15" s="188" t="str">
        <f t="shared" si="11"/>
        <v>B</v>
      </c>
      <c r="W15" s="15"/>
      <c r="X15" s="15"/>
      <c r="Y15" s="15"/>
      <c r="Z15" s="15"/>
      <c r="AA15" s="15"/>
      <c r="AB15" s="15"/>
      <c r="AC15" s="15"/>
      <c r="AD15" s="84"/>
      <c r="AE15" s="84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162" t="s">
        <v>106</v>
      </c>
      <c r="AQ15" s="156">
        <v>2008</v>
      </c>
      <c r="AR15" s="18">
        <v>184</v>
      </c>
      <c r="AS15" s="55">
        <v>249</v>
      </c>
      <c r="AT15" s="59">
        <v>324</v>
      </c>
      <c r="AU15" s="59">
        <v>27.5</v>
      </c>
      <c r="AV15" s="59">
        <v>249</v>
      </c>
      <c r="AW15" s="15"/>
      <c r="AX15" s="15"/>
    </row>
    <row r="16" spans="1:50" s="23" customFormat="1" ht="15" customHeight="1" x14ac:dyDescent="0.25">
      <c r="A16" s="38">
        <v>14</v>
      </c>
      <c r="B16" s="18" t="s">
        <v>228</v>
      </c>
      <c r="C16" s="189">
        <v>2008</v>
      </c>
      <c r="D16" s="130" t="s">
        <v>21</v>
      </c>
      <c r="E16" s="17">
        <v>203</v>
      </c>
      <c r="F16" s="17">
        <v>263</v>
      </c>
      <c r="G16" s="17">
        <v>344</v>
      </c>
      <c r="H16" s="17">
        <v>26.7</v>
      </c>
      <c r="I16" s="17">
        <v>269</v>
      </c>
      <c r="J16" s="20">
        <f t="shared" ref="J16:J47" si="12">MAX(0,(E16-185)*5.4)*0.5</f>
        <v>48.6</v>
      </c>
      <c r="K16" s="20">
        <f t="shared" si="1"/>
        <v>46.687500000000007</v>
      </c>
      <c r="L16" s="20">
        <f t="shared" si="2"/>
        <v>84.1</v>
      </c>
      <c r="M16" s="20">
        <f t="shared" si="3"/>
        <v>59.16</v>
      </c>
      <c r="N16" s="20">
        <f t="shared" si="4"/>
        <v>42.05</v>
      </c>
      <c r="O16" s="20">
        <f t="shared" si="5"/>
        <v>280.59749999999997</v>
      </c>
      <c r="P16" s="20" t="str">
        <f t="shared" si="6"/>
        <v>A</v>
      </c>
      <c r="Q16" s="20" t="str">
        <f t="shared" si="7"/>
        <v>A</v>
      </c>
      <c r="R16" s="20" t="str">
        <f t="shared" si="8"/>
        <v>A</v>
      </c>
      <c r="S16" s="20" t="str">
        <f t="shared" si="9"/>
        <v>C</v>
      </c>
      <c r="T16" s="20" t="str">
        <f t="shared" si="10"/>
        <v>D</v>
      </c>
      <c r="U16" s="188" t="str">
        <f t="shared" si="11"/>
        <v>B</v>
      </c>
      <c r="W16" s="15"/>
      <c r="X16" s="15"/>
      <c r="Y16" s="15"/>
      <c r="Z16" s="15"/>
      <c r="AA16" s="15"/>
      <c r="AB16" s="15"/>
      <c r="AC16" s="15"/>
      <c r="AD16" s="84"/>
      <c r="AE16" s="84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15"/>
      <c r="AQ16" s="15"/>
      <c r="AR16" s="15"/>
      <c r="AS16" s="15"/>
      <c r="AT16" s="15"/>
      <c r="AU16" s="15"/>
      <c r="AV16" s="15"/>
      <c r="AW16" s="15"/>
      <c r="AX16" s="15"/>
    </row>
    <row r="17" spans="1:50" s="23" customFormat="1" ht="15" customHeight="1" x14ac:dyDescent="0.3">
      <c r="A17" s="38">
        <v>15</v>
      </c>
      <c r="B17" s="190" t="s">
        <v>262</v>
      </c>
      <c r="C17" s="189">
        <v>2007</v>
      </c>
      <c r="D17" s="130" t="s">
        <v>13</v>
      </c>
      <c r="E17" s="17">
        <v>187</v>
      </c>
      <c r="F17" s="17">
        <v>248</v>
      </c>
      <c r="G17" s="17">
        <v>338</v>
      </c>
      <c r="H17" s="17">
        <v>35.6</v>
      </c>
      <c r="I17" s="17">
        <v>295</v>
      </c>
      <c r="J17" s="20">
        <f t="shared" si="12"/>
        <v>5.4</v>
      </c>
      <c r="K17" s="20">
        <f t="shared" si="1"/>
        <v>15.562500000000002</v>
      </c>
      <c r="L17" s="20">
        <f t="shared" si="2"/>
        <v>66.7</v>
      </c>
      <c r="M17" s="20">
        <f t="shared" si="3"/>
        <v>110.78</v>
      </c>
      <c r="N17" s="20">
        <f t="shared" si="4"/>
        <v>79.75</v>
      </c>
      <c r="O17" s="20">
        <f t="shared" si="5"/>
        <v>278.1925</v>
      </c>
      <c r="P17" s="20" t="str">
        <f t="shared" si="6"/>
        <v>D</v>
      </c>
      <c r="Q17" s="20" t="str">
        <f t="shared" si="7"/>
        <v>D</v>
      </c>
      <c r="R17" s="20" t="str">
        <f t="shared" si="8"/>
        <v>B</v>
      </c>
      <c r="S17" s="20" t="str">
        <f t="shared" si="9"/>
        <v>A</v>
      </c>
      <c r="T17" s="20" t="str">
        <f t="shared" si="10"/>
        <v>B</v>
      </c>
      <c r="U17" s="188" t="str">
        <f t="shared" si="11"/>
        <v>B</v>
      </c>
      <c r="V17" s="1"/>
      <c r="W17" s="15"/>
      <c r="X17" s="15"/>
      <c r="Y17" s="15"/>
      <c r="Z17" s="15"/>
      <c r="AA17" s="15"/>
      <c r="AB17" s="15"/>
      <c r="AC17" s="15"/>
      <c r="AD17" s="84"/>
      <c r="AE17" s="84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15"/>
      <c r="AQ17" s="15"/>
      <c r="AR17" s="15"/>
      <c r="AS17" s="15"/>
      <c r="AT17" s="15"/>
      <c r="AU17" s="15"/>
      <c r="AV17" s="15"/>
      <c r="AW17" s="15"/>
      <c r="AX17" s="15"/>
    </row>
    <row r="18" spans="1:50" s="23" customFormat="1" ht="15" customHeight="1" x14ac:dyDescent="0.25">
      <c r="A18" s="38">
        <v>16</v>
      </c>
      <c r="B18" s="190" t="s">
        <v>259</v>
      </c>
      <c r="C18" s="189">
        <v>2007</v>
      </c>
      <c r="D18" s="130" t="s">
        <v>13</v>
      </c>
      <c r="E18" s="17">
        <v>195</v>
      </c>
      <c r="F18" s="17">
        <v>251</v>
      </c>
      <c r="G18" s="17">
        <v>336</v>
      </c>
      <c r="H18" s="17">
        <v>31.5</v>
      </c>
      <c r="I18" s="17">
        <v>291</v>
      </c>
      <c r="J18" s="20">
        <f t="shared" si="12"/>
        <v>27</v>
      </c>
      <c r="K18" s="20">
        <f t="shared" si="1"/>
        <v>21.787500000000001</v>
      </c>
      <c r="L18" s="20">
        <f t="shared" si="2"/>
        <v>60.9</v>
      </c>
      <c r="M18" s="20">
        <f t="shared" si="3"/>
        <v>87</v>
      </c>
      <c r="N18" s="20">
        <f t="shared" si="4"/>
        <v>73.95</v>
      </c>
      <c r="O18" s="20">
        <f t="shared" si="5"/>
        <v>270.63749999999999</v>
      </c>
      <c r="P18" s="20" t="str">
        <f t="shared" si="6"/>
        <v>C</v>
      </c>
      <c r="Q18" s="20" t="str">
        <f t="shared" si="7"/>
        <v>C</v>
      </c>
      <c r="R18" s="20" t="str">
        <f t="shared" si="8"/>
        <v>B</v>
      </c>
      <c r="S18" s="20" t="str">
        <f t="shared" si="9"/>
        <v>A</v>
      </c>
      <c r="T18" s="20" t="str">
        <f t="shared" si="10"/>
        <v>B</v>
      </c>
      <c r="U18" s="188" t="str">
        <f t="shared" si="11"/>
        <v>B</v>
      </c>
      <c r="W18" s="15"/>
      <c r="X18" s="15"/>
      <c r="Y18" s="15"/>
      <c r="Z18" s="15"/>
      <c r="AA18" s="15"/>
      <c r="AB18" s="15"/>
      <c r="AC18" s="15"/>
      <c r="AD18" s="84"/>
      <c r="AE18" s="84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34"/>
      <c r="AR18" s="217"/>
      <c r="AS18" s="217"/>
      <c r="AT18" s="15"/>
      <c r="AU18" s="15"/>
      <c r="AV18" s="15"/>
      <c r="AW18" s="15"/>
      <c r="AX18" s="15"/>
    </row>
    <row r="19" spans="1:50" s="23" customFormat="1" ht="15" customHeight="1" x14ac:dyDescent="0.3">
      <c r="A19" s="38">
        <v>17</v>
      </c>
      <c r="B19" s="191" t="s">
        <v>319</v>
      </c>
      <c r="C19" s="17">
        <v>2005</v>
      </c>
      <c r="D19" s="130" t="s">
        <v>318</v>
      </c>
      <c r="E19" s="29">
        <v>197</v>
      </c>
      <c r="F19" s="29">
        <v>259</v>
      </c>
      <c r="G19" s="29">
        <v>344</v>
      </c>
      <c r="H19" s="29">
        <v>28.7</v>
      </c>
      <c r="I19" s="29">
        <v>271</v>
      </c>
      <c r="J19" s="20">
        <f t="shared" si="12"/>
        <v>32.400000000000006</v>
      </c>
      <c r="K19" s="20">
        <f t="shared" si="1"/>
        <v>38.387500000000003</v>
      </c>
      <c r="L19" s="20">
        <f t="shared" si="2"/>
        <v>84.1</v>
      </c>
      <c r="M19" s="20">
        <f t="shared" si="3"/>
        <v>70.759999999999991</v>
      </c>
      <c r="N19" s="20">
        <f t="shared" si="4"/>
        <v>44.949999999999996</v>
      </c>
      <c r="O19" s="20">
        <f t="shared" si="5"/>
        <v>270.59749999999997</v>
      </c>
      <c r="P19" s="20" t="str">
        <f t="shared" si="6"/>
        <v>B</v>
      </c>
      <c r="Q19" s="20" t="str">
        <f t="shared" si="7"/>
        <v>B</v>
      </c>
      <c r="R19" s="20" t="str">
        <f t="shared" si="8"/>
        <v>A</v>
      </c>
      <c r="S19" s="20" t="str">
        <f t="shared" si="9"/>
        <v>B</v>
      </c>
      <c r="T19" s="20" t="str">
        <f t="shared" si="10"/>
        <v>D</v>
      </c>
      <c r="U19" s="188" t="str">
        <f t="shared" si="11"/>
        <v>B</v>
      </c>
      <c r="W19" s="15"/>
      <c r="X19" s="15"/>
      <c r="Y19" s="15"/>
      <c r="Z19" s="15"/>
      <c r="AA19" s="15"/>
      <c r="AB19" s="15"/>
      <c r="AC19" s="15"/>
      <c r="AD19" s="70"/>
      <c r="AE19" s="70"/>
      <c r="AF19" s="70"/>
      <c r="AG19" s="70"/>
      <c r="AH19" s="70"/>
      <c r="AI19" s="70"/>
      <c r="AJ19" s="70"/>
      <c r="AK19" s="84"/>
      <c r="AL19" s="162"/>
      <c r="AM19" s="162"/>
      <c r="AN19" s="162"/>
      <c r="AO19" s="162"/>
      <c r="AP19" s="162"/>
      <c r="AQ19" s="217"/>
      <c r="AR19" s="217"/>
      <c r="AS19" s="217"/>
      <c r="AT19" s="15"/>
      <c r="AU19" s="15"/>
      <c r="AV19" s="15"/>
      <c r="AW19" s="15"/>
      <c r="AX19" s="15"/>
    </row>
    <row r="20" spans="1:50" s="23" customFormat="1" ht="15" customHeight="1" x14ac:dyDescent="0.25">
      <c r="A20" s="38">
        <v>18</v>
      </c>
      <c r="B20" s="192" t="s">
        <v>251</v>
      </c>
      <c r="C20" s="17">
        <v>2008</v>
      </c>
      <c r="D20" s="130" t="s">
        <v>360</v>
      </c>
      <c r="E20" s="17">
        <v>197</v>
      </c>
      <c r="F20" s="17">
        <v>260</v>
      </c>
      <c r="G20" s="17">
        <v>342</v>
      </c>
      <c r="H20" s="17">
        <v>27</v>
      </c>
      <c r="I20" s="17">
        <v>280</v>
      </c>
      <c r="J20" s="20">
        <f t="shared" si="12"/>
        <v>32.400000000000006</v>
      </c>
      <c r="K20" s="20">
        <f t="shared" si="1"/>
        <v>40.462500000000006</v>
      </c>
      <c r="L20" s="20">
        <f t="shared" si="2"/>
        <v>78.3</v>
      </c>
      <c r="M20" s="20">
        <f t="shared" si="3"/>
        <v>60.9</v>
      </c>
      <c r="N20" s="20">
        <f t="shared" si="4"/>
        <v>58</v>
      </c>
      <c r="O20" s="20">
        <f t="shared" si="5"/>
        <v>270.0625</v>
      </c>
      <c r="P20" s="20" t="str">
        <f t="shared" si="6"/>
        <v>B</v>
      </c>
      <c r="Q20" s="20" t="str">
        <f t="shared" si="7"/>
        <v>B</v>
      </c>
      <c r="R20" s="20" t="str">
        <f t="shared" si="8"/>
        <v>B</v>
      </c>
      <c r="S20" s="20" t="str">
        <f t="shared" si="9"/>
        <v>B</v>
      </c>
      <c r="T20" s="20" t="str">
        <f t="shared" si="10"/>
        <v>C</v>
      </c>
      <c r="U20" s="188" t="str">
        <f t="shared" si="11"/>
        <v>B</v>
      </c>
      <c r="W20" s="15"/>
      <c r="X20" s="15"/>
      <c r="Y20" s="15"/>
      <c r="Z20" s="15"/>
      <c r="AA20" s="15"/>
      <c r="AB20" s="15"/>
      <c r="AC20" s="15"/>
      <c r="AD20" s="70"/>
      <c r="AE20" s="70"/>
      <c r="AF20" s="70"/>
      <c r="AG20" s="70"/>
      <c r="AH20" s="70"/>
      <c r="AI20" s="70"/>
      <c r="AJ20" s="70"/>
      <c r="AK20" s="84"/>
      <c r="AL20" s="162"/>
      <c r="AM20" s="162"/>
      <c r="AN20" s="162"/>
      <c r="AO20" s="162"/>
      <c r="AP20" s="162"/>
      <c r="AQ20" s="217"/>
      <c r="AR20" s="217"/>
      <c r="AS20" s="217"/>
      <c r="AT20" s="15"/>
      <c r="AU20" s="15"/>
      <c r="AV20" s="15"/>
      <c r="AW20" s="15"/>
      <c r="AX20" s="15"/>
    </row>
    <row r="21" spans="1:50" s="23" customFormat="1" ht="15" customHeight="1" x14ac:dyDescent="0.25">
      <c r="A21" s="38">
        <v>19</v>
      </c>
      <c r="B21" s="18" t="s">
        <v>192</v>
      </c>
      <c r="C21" s="187">
        <v>2005</v>
      </c>
      <c r="D21" s="130" t="s">
        <v>14</v>
      </c>
      <c r="E21" s="17">
        <v>196</v>
      </c>
      <c r="F21" s="17">
        <v>259</v>
      </c>
      <c r="G21" s="17">
        <v>344</v>
      </c>
      <c r="H21" s="17">
        <v>26.4</v>
      </c>
      <c r="I21" s="17">
        <v>279</v>
      </c>
      <c r="J21" s="20">
        <f t="shared" si="12"/>
        <v>29.700000000000003</v>
      </c>
      <c r="K21" s="20">
        <f t="shared" si="1"/>
        <v>38.387500000000003</v>
      </c>
      <c r="L21" s="20">
        <f t="shared" si="2"/>
        <v>84.1</v>
      </c>
      <c r="M21" s="20">
        <f t="shared" si="3"/>
        <v>57.419999999999987</v>
      </c>
      <c r="N21" s="20">
        <f t="shared" si="4"/>
        <v>56.55</v>
      </c>
      <c r="O21" s="20">
        <f t="shared" si="5"/>
        <v>266.15749999999997</v>
      </c>
      <c r="P21" s="20" t="str">
        <f t="shared" si="6"/>
        <v>C</v>
      </c>
      <c r="Q21" s="20" t="str">
        <f t="shared" si="7"/>
        <v>C</v>
      </c>
      <c r="R21" s="20" t="str">
        <f t="shared" si="8"/>
        <v>A</v>
      </c>
      <c r="S21" s="20" t="str">
        <f t="shared" si="9"/>
        <v>C</v>
      </c>
      <c r="T21" s="20" t="str">
        <f t="shared" si="10"/>
        <v>C</v>
      </c>
      <c r="U21" s="188" t="str">
        <f t="shared" si="11"/>
        <v>B</v>
      </c>
      <c r="W21" s="15"/>
      <c r="X21" s="15"/>
      <c r="Y21" s="15"/>
      <c r="Z21" s="15"/>
      <c r="AA21" s="15"/>
      <c r="AB21" s="15"/>
      <c r="AC21" s="15"/>
      <c r="AD21" s="55"/>
      <c r="AE21" s="55"/>
      <c r="AF21" s="55"/>
      <c r="AG21" s="55"/>
      <c r="AH21" s="55"/>
      <c r="AI21" s="55"/>
      <c r="AJ21" s="55"/>
      <c r="AK21" s="84"/>
      <c r="AL21" s="162"/>
      <c r="AM21" s="162"/>
      <c r="AN21" s="162"/>
      <c r="AO21" s="162"/>
      <c r="AP21" s="162"/>
      <c r="AQ21" s="217"/>
      <c r="AR21" s="217"/>
      <c r="AS21" s="217"/>
      <c r="AT21" s="15"/>
      <c r="AU21" s="15"/>
      <c r="AV21" s="15"/>
      <c r="AW21" s="15"/>
      <c r="AX21" s="15"/>
    </row>
    <row r="22" spans="1:50" s="23" customFormat="1" ht="15" customHeight="1" x14ac:dyDescent="0.3">
      <c r="A22" s="48">
        <v>20</v>
      </c>
      <c r="B22" s="192" t="s">
        <v>168</v>
      </c>
      <c r="C22" s="187">
        <v>2010</v>
      </c>
      <c r="D22" s="29" t="s">
        <v>22</v>
      </c>
      <c r="E22" s="17">
        <v>193</v>
      </c>
      <c r="F22" s="17">
        <v>254</v>
      </c>
      <c r="G22" s="17">
        <v>340</v>
      </c>
      <c r="H22" s="17">
        <v>30.9</v>
      </c>
      <c r="I22" s="17">
        <v>279</v>
      </c>
      <c r="J22" s="20">
        <f t="shared" si="12"/>
        <v>21.6</v>
      </c>
      <c r="K22" s="20">
        <f t="shared" si="1"/>
        <v>28.012500000000003</v>
      </c>
      <c r="L22" s="20">
        <f t="shared" si="2"/>
        <v>72.5</v>
      </c>
      <c r="M22" s="20">
        <f t="shared" si="3"/>
        <v>83.52</v>
      </c>
      <c r="N22" s="20">
        <f t="shared" si="4"/>
        <v>56.55</v>
      </c>
      <c r="O22" s="20">
        <f t="shared" si="5"/>
        <v>262.1825</v>
      </c>
      <c r="P22" s="20" t="str">
        <f t="shared" si="6"/>
        <v>D</v>
      </c>
      <c r="Q22" s="20" t="str">
        <f t="shared" si="7"/>
        <v>D</v>
      </c>
      <c r="R22" s="20" t="str">
        <f t="shared" si="8"/>
        <v>B</v>
      </c>
      <c r="S22" s="20" t="str">
        <f t="shared" si="9"/>
        <v>A</v>
      </c>
      <c r="T22" s="20" t="str">
        <f t="shared" si="10"/>
        <v>C</v>
      </c>
      <c r="U22" s="188" t="str">
        <f t="shared" si="11"/>
        <v>B</v>
      </c>
      <c r="V22" s="1"/>
      <c r="W22" s="15"/>
      <c r="X22" s="15"/>
      <c r="Y22" s="15"/>
      <c r="Z22" s="15"/>
      <c r="AA22" s="15"/>
      <c r="AB22" s="15"/>
      <c r="AC22" s="15"/>
      <c r="AD22" s="68"/>
      <c r="AE22" s="68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34"/>
      <c r="AR22" s="217"/>
      <c r="AS22" s="217"/>
      <c r="AT22" s="15"/>
      <c r="AU22" s="15"/>
      <c r="AV22" s="15"/>
      <c r="AW22" s="15"/>
      <c r="AX22" s="15"/>
    </row>
    <row r="23" spans="1:50" s="23" customFormat="1" ht="15" customHeight="1" x14ac:dyDescent="0.25">
      <c r="A23" s="38">
        <v>21</v>
      </c>
      <c r="B23" s="18" t="s">
        <v>250</v>
      </c>
      <c r="C23" s="17">
        <v>2006</v>
      </c>
      <c r="D23" s="130" t="s">
        <v>360</v>
      </c>
      <c r="E23" s="17">
        <v>200</v>
      </c>
      <c r="F23" s="17">
        <v>257</v>
      </c>
      <c r="G23" s="17">
        <v>342</v>
      </c>
      <c r="H23" s="17">
        <v>26.1</v>
      </c>
      <c r="I23" s="17">
        <v>276</v>
      </c>
      <c r="J23" s="20">
        <f t="shared" si="12"/>
        <v>40.5</v>
      </c>
      <c r="K23" s="20">
        <f t="shared" si="1"/>
        <v>34.237500000000004</v>
      </c>
      <c r="L23" s="20">
        <f t="shared" si="2"/>
        <v>78.3</v>
      </c>
      <c r="M23" s="20">
        <f t="shared" si="3"/>
        <v>55.680000000000007</v>
      </c>
      <c r="N23" s="20">
        <f t="shared" si="4"/>
        <v>52.199999999999996</v>
      </c>
      <c r="O23" s="20">
        <f t="shared" si="5"/>
        <v>260.91750000000002</v>
      </c>
      <c r="P23" s="20" t="str">
        <f t="shared" si="6"/>
        <v>A</v>
      </c>
      <c r="Q23" s="20" t="str">
        <f t="shared" si="7"/>
        <v>A</v>
      </c>
      <c r="R23" s="20" t="str">
        <f t="shared" si="8"/>
        <v>B</v>
      </c>
      <c r="S23" s="20" t="str">
        <f t="shared" si="9"/>
        <v>C</v>
      </c>
      <c r="T23" s="20" t="str">
        <f t="shared" si="10"/>
        <v>C</v>
      </c>
      <c r="U23" s="188" t="str">
        <f t="shared" si="11"/>
        <v>B</v>
      </c>
      <c r="W23" s="210" t="s">
        <v>20</v>
      </c>
      <c r="X23" s="81"/>
      <c r="Y23" s="82"/>
      <c r="Z23" s="75"/>
      <c r="AA23" s="70"/>
      <c r="AB23" s="70"/>
      <c r="AC23" s="70"/>
      <c r="AD23" s="70"/>
      <c r="AE23" s="7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34"/>
      <c r="AR23" s="217"/>
      <c r="AS23" s="217"/>
      <c r="AT23" s="15"/>
      <c r="AU23" s="15"/>
      <c r="AV23" s="15"/>
      <c r="AW23" s="15"/>
      <c r="AX23" s="15"/>
    </row>
    <row r="24" spans="1:50" s="23" customFormat="1" ht="15" customHeight="1" x14ac:dyDescent="0.25">
      <c r="A24" s="38">
        <v>22</v>
      </c>
      <c r="B24" s="18" t="s">
        <v>257</v>
      </c>
      <c r="C24" s="189">
        <v>2009</v>
      </c>
      <c r="D24" s="130" t="s">
        <v>13</v>
      </c>
      <c r="E24" s="17">
        <v>194</v>
      </c>
      <c r="F24" s="17">
        <v>255</v>
      </c>
      <c r="G24" s="17">
        <v>342</v>
      </c>
      <c r="H24" s="17">
        <v>30.6</v>
      </c>
      <c r="I24" s="17">
        <v>272</v>
      </c>
      <c r="J24" s="20">
        <f t="shared" si="12"/>
        <v>24.3</v>
      </c>
      <c r="K24" s="20">
        <f t="shared" si="1"/>
        <v>30.087500000000002</v>
      </c>
      <c r="L24" s="20">
        <f t="shared" si="2"/>
        <v>78.3</v>
      </c>
      <c r="M24" s="20">
        <f t="shared" si="3"/>
        <v>81.78</v>
      </c>
      <c r="N24" s="20">
        <f t="shared" si="4"/>
        <v>46.4</v>
      </c>
      <c r="O24" s="20">
        <f t="shared" si="5"/>
        <v>260.86750000000001</v>
      </c>
      <c r="P24" s="20" t="str">
        <f t="shared" si="6"/>
        <v>D</v>
      </c>
      <c r="Q24" s="20" t="str">
        <f t="shared" si="7"/>
        <v>D</v>
      </c>
      <c r="R24" s="20" t="str">
        <f t="shared" si="8"/>
        <v>B</v>
      </c>
      <c r="S24" s="20" t="str">
        <f t="shared" si="9"/>
        <v>A</v>
      </c>
      <c r="T24" s="20" t="str">
        <f t="shared" si="10"/>
        <v>D</v>
      </c>
      <c r="U24" s="188" t="str">
        <f t="shared" si="11"/>
        <v>B</v>
      </c>
      <c r="W24" s="162" t="s">
        <v>107</v>
      </c>
      <c r="X24" s="69">
        <v>2007</v>
      </c>
      <c r="Y24" s="184">
        <v>192</v>
      </c>
      <c r="Z24" s="184">
        <v>256</v>
      </c>
      <c r="AA24" s="55">
        <v>312</v>
      </c>
      <c r="AB24" s="55">
        <v>16</v>
      </c>
      <c r="AC24" s="55">
        <v>223</v>
      </c>
      <c r="AD24" s="55"/>
      <c r="AE24" s="55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34"/>
      <c r="AR24" s="217"/>
      <c r="AS24" s="217"/>
      <c r="AT24" s="15"/>
      <c r="AU24" s="15"/>
      <c r="AV24" s="15"/>
      <c r="AW24" s="15"/>
      <c r="AX24" s="15"/>
    </row>
    <row r="25" spans="1:50" s="23" customFormat="1" ht="15" customHeight="1" x14ac:dyDescent="0.3">
      <c r="A25" s="38">
        <v>23</v>
      </c>
      <c r="B25" s="190" t="s">
        <v>280</v>
      </c>
      <c r="C25" s="189">
        <v>2005</v>
      </c>
      <c r="D25" s="29" t="s">
        <v>17</v>
      </c>
      <c r="E25" s="17">
        <v>191</v>
      </c>
      <c r="F25" s="17">
        <v>252</v>
      </c>
      <c r="G25" s="17">
        <v>338</v>
      </c>
      <c r="H25" s="17">
        <v>31</v>
      </c>
      <c r="I25" s="17">
        <v>287</v>
      </c>
      <c r="J25" s="20">
        <f t="shared" si="12"/>
        <v>16.200000000000003</v>
      </c>
      <c r="K25" s="20">
        <f t="shared" si="1"/>
        <v>23.862500000000001</v>
      </c>
      <c r="L25" s="20">
        <f t="shared" si="2"/>
        <v>66.7</v>
      </c>
      <c r="M25" s="20">
        <f t="shared" si="3"/>
        <v>84.1</v>
      </c>
      <c r="N25" s="20">
        <f t="shared" si="4"/>
        <v>68.149999999999991</v>
      </c>
      <c r="O25" s="20">
        <f t="shared" si="5"/>
        <v>259.01249999999999</v>
      </c>
      <c r="P25" s="20" t="str">
        <f t="shared" si="6"/>
        <v>D</v>
      </c>
      <c r="Q25" s="20" t="str">
        <f t="shared" si="7"/>
        <v>D</v>
      </c>
      <c r="R25" s="20" t="str">
        <f t="shared" si="8"/>
        <v>B</v>
      </c>
      <c r="S25" s="20" t="str">
        <f t="shared" si="9"/>
        <v>A</v>
      </c>
      <c r="T25" s="20" t="str">
        <f t="shared" si="10"/>
        <v>B</v>
      </c>
      <c r="U25" s="188" t="str">
        <f t="shared" si="11"/>
        <v>B</v>
      </c>
      <c r="V25" s="1"/>
      <c r="W25" s="162" t="s">
        <v>108</v>
      </c>
      <c r="X25" s="69">
        <v>2010</v>
      </c>
      <c r="Y25" s="184">
        <v>178</v>
      </c>
      <c r="Z25" s="184">
        <v>229</v>
      </c>
      <c r="AA25" s="84">
        <v>308</v>
      </c>
      <c r="AB25" s="84">
        <v>15.1</v>
      </c>
      <c r="AC25" s="84">
        <v>243</v>
      </c>
      <c r="AD25" s="84"/>
      <c r="AE25" s="84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34"/>
      <c r="AR25" s="217"/>
      <c r="AS25" s="217"/>
      <c r="AT25" s="15"/>
      <c r="AU25" s="15"/>
      <c r="AV25" s="15"/>
      <c r="AW25" s="15"/>
      <c r="AX25" s="15"/>
    </row>
    <row r="26" spans="1:50" s="23" customFormat="1" ht="15" customHeight="1" x14ac:dyDescent="0.3">
      <c r="A26" s="38">
        <v>24</v>
      </c>
      <c r="B26" s="193" t="s">
        <v>346</v>
      </c>
      <c r="C26" s="187">
        <v>2007</v>
      </c>
      <c r="D26" s="130" t="s">
        <v>34</v>
      </c>
      <c r="E26" s="187">
        <v>196</v>
      </c>
      <c r="F26" s="187">
        <v>264</v>
      </c>
      <c r="G26" s="187">
        <v>252</v>
      </c>
      <c r="H26" s="187">
        <v>33.5</v>
      </c>
      <c r="I26" s="187">
        <v>296</v>
      </c>
      <c r="J26" s="20">
        <f t="shared" si="12"/>
        <v>29.700000000000003</v>
      </c>
      <c r="K26" s="20">
        <f t="shared" si="1"/>
        <v>48.762500000000003</v>
      </c>
      <c r="L26" s="20">
        <f t="shared" si="2"/>
        <v>0</v>
      </c>
      <c r="M26" s="20">
        <f t="shared" si="3"/>
        <v>98.6</v>
      </c>
      <c r="N26" s="20">
        <f t="shared" si="4"/>
        <v>81.2</v>
      </c>
      <c r="O26" s="20">
        <f t="shared" si="5"/>
        <v>258.26249999999999</v>
      </c>
      <c r="P26" s="20" t="str">
        <f t="shared" si="6"/>
        <v>C</v>
      </c>
      <c r="Q26" s="20" t="str">
        <f t="shared" si="7"/>
        <v>C</v>
      </c>
      <c r="R26" s="20" t="str">
        <f t="shared" si="8"/>
        <v>D</v>
      </c>
      <c r="S26" s="20" t="str">
        <f t="shared" si="9"/>
        <v>A</v>
      </c>
      <c r="T26" s="20" t="str">
        <f t="shared" si="10"/>
        <v>A</v>
      </c>
      <c r="U26" s="188" t="str">
        <f t="shared" si="11"/>
        <v>B</v>
      </c>
      <c r="V26" s="1"/>
      <c r="W26" s="162" t="s">
        <v>109</v>
      </c>
      <c r="X26" s="69">
        <v>2009</v>
      </c>
      <c r="Y26" s="184">
        <v>180</v>
      </c>
      <c r="Z26" s="184">
        <v>238</v>
      </c>
      <c r="AA26" s="59">
        <v>290</v>
      </c>
      <c r="AB26" s="59">
        <v>19.8</v>
      </c>
      <c r="AC26" s="59">
        <v>228</v>
      </c>
      <c r="AD26" s="59"/>
      <c r="AE26" s="59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34"/>
      <c r="AR26" s="217"/>
      <c r="AS26" s="217"/>
      <c r="AT26" s="15"/>
      <c r="AU26" s="15"/>
      <c r="AV26" s="15"/>
      <c r="AW26" s="15"/>
      <c r="AX26" s="15"/>
    </row>
    <row r="27" spans="1:50" s="23" customFormat="1" ht="15" customHeight="1" x14ac:dyDescent="0.3">
      <c r="A27" s="38">
        <v>25</v>
      </c>
      <c r="B27" s="18" t="s">
        <v>43</v>
      </c>
      <c r="C27" s="187">
        <v>2011</v>
      </c>
      <c r="D27" s="130" t="s">
        <v>142</v>
      </c>
      <c r="E27" s="17">
        <v>190</v>
      </c>
      <c r="F27" s="17">
        <v>249</v>
      </c>
      <c r="G27" s="17">
        <v>342</v>
      </c>
      <c r="H27" s="17">
        <v>30</v>
      </c>
      <c r="I27" s="17">
        <v>287</v>
      </c>
      <c r="J27" s="20">
        <f t="shared" si="12"/>
        <v>13.5</v>
      </c>
      <c r="K27" s="20">
        <f t="shared" si="1"/>
        <v>17.637500000000003</v>
      </c>
      <c r="L27" s="20">
        <f t="shared" si="2"/>
        <v>78.3</v>
      </c>
      <c r="M27" s="20">
        <f t="shared" si="3"/>
        <v>78.3</v>
      </c>
      <c r="N27" s="20">
        <f t="shared" si="4"/>
        <v>68.149999999999991</v>
      </c>
      <c r="O27" s="20">
        <f t="shared" si="5"/>
        <v>255.88749999999999</v>
      </c>
      <c r="P27" s="20" t="str">
        <f t="shared" si="6"/>
        <v>D</v>
      </c>
      <c r="Q27" s="20" t="str">
        <f t="shared" si="7"/>
        <v>D</v>
      </c>
      <c r="R27" s="20" t="str">
        <f t="shared" si="8"/>
        <v>B</v>
      </c>
      <c r="S27" s="20" t="str">
        <f t="shared" si="9"/>
        <v>B</v>
      </c>
      <c r="T27" s="20" t="str">
        <f t="shared" si="10"/>
        <v>B</v>
      </c>
      <c r="U27" s="188" t="str">
        <f t="shared" si="11"/>
        <v>B</v>
      </c>
      <c r="V27" s="1"/>
      <c r="W27" s="162" t="s">
        <v>110</v>
      </c>
      <c r="X27" s="69">
        <v>2007</v>
      </c>
      <c r="Y27" s="184">
        <v>189</v>
      </c>
      <c r="Z27" s="184">
        <v>250</v>
      </c>
      <c r="AA27" s="84">
        <v>328</v>
      </c>
      <c r="AB27" s="84">
        <v>16.8</v>
      </c>
      <c r="AC27" s="84">
        <v>250</v>
      </c>
      <c r="AD27" s="84"/>
      <c r="AE27" s="84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28"/>
      <c r="AR27" s="217"/>
      <c r="AS27" s="217"/>
      <c r="AT27" s="15"/>
      <c r="AU27" s="15"/>
      <c r="AV27" s="15"/>
      <c r="AW27" s="15"/>
      <c r="AX27" s="15"/>
    </row>
    <row r="28" spans="1:50" s="23" customFormat="1" ht="15" customHeight="1" x14ac:dyDescent="0.25">
      <c r="A28" s="38">
        <v>26</v>
      </c>
      <c r="B28" s="190" t="s">
        <v>248</v>
      </c>
      <c r="C28" s="17">
        <v>2009</v>
      </c>
      <c r="D28" s="130" t="s">
        <v>360</v>
      </c>
      <c r="E28" s="17">
        <v>192</v>
      </c>
      <c r="F28" s="17">
        <v>249</v>
      </c>
      <c r="G28" s="17">
        <v>338</v>
      </c>
      <c r="H28" s="17">
        <v>28.9</v>
      </c>
      <c r="I28" s="17">
        <v>294</v>
      </c>
      <c r="J28" s="20">
        <f t="shared" si="12"/>
        <v>18.900000000000002</v>
      </c>
      <c r="K28" s="20">
        <f t="shared" si="1"/>
        <v>17.637500000000003</v>
      </c>
      <c r="L28" s="20">
        <f t="shared" si="2"/>
        <v>66.7</v>
      </c>
      <c r="M28" s="20">
        <f t="shared" si="3"/>
        <v>71.919999999999987</v>
      </c>
      <c r="N28" s="20">
        <f t="shared" si="4"/>
        <v>78.3</v>
      </c>
      <c r="O28" s="20">
        <f t="shared" si="5"/>
        <v>253.45749999999998</v>
      </c>
      <c r="P28" s="20" t="str">
        <f t="shared" si="6"/>
        <v>D</v>
      </c>
      <c r="Q28" s="20" t="str">
        <f t="shared" si="7"/>
        <v>D</v>
      </c>
      <c r="R28" s="20" t="str">
        <f t="shared" si="8"/>
        <v>B</v>
      </c>
      <c r="S28" s="20" t="str">
        <f t="shared" si="9"/>
        <v>B</v>
      </c>
      <c r="T28" s="20" t="str">
        <f t="shared" si="10"/>
        <v>B</v>
      </c>
      <c r="U28" s="188" t="str">
        <f t="shared" si="11"/>
        <v>B</v>
      </c>
      <c r="W28" s="162" t="s">
        <v>60</v>
      </c>
      <c r="X28" s="69">
        <v>2008</v>
      </c>
      <c r="Y28" s="184">
        <v>189</v>
      </c>
      <c r="Z28" s="184">
        <v>247</v>
      </c>
      <c r="AA28" s="55">
        <v>330</v>
      </c>
      <c r="AB28" s="55">
        <v>18.8</v>
      </c>
      <c r="AC28" s="55">
        <v>281</v>
      </c>
      <c r="AD28" s="55"/>
      <c r="AE28" s="55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34"/>
      <c r="AR28" s="217"/>
      <c r="AS28" s="217"/>
      <c r="AT28" s="15"/>
      <c r="AU28" s="15"/>
      <c r="AV28" s="15"/>
      <c r="AW28" s="15"/>
      <c r="AX28" s="15"/>
    </row>
    <row r="29" spans="1:50" s="23" customFormat="1" ht="15" customHeight="1" x14ac:dyDescent="0.25">
      <c r="A29" s="38">
        <v>27</v>
      </c>
      <c r="B29" s="192" t="s">
        <v>154</v>
      </c>
      <c r="C29" s="187">
        <v>2010</v>
      </c>
      <c r="D29" s="130" t="s">
        <v>359</v>
      </c>
      <c r="E29" s="17">
        <v>193</v>
      </c>
      <c r="F29" s="17">
        <v>258</v>
      </c>
      <c r="G29" s="17">
        <v>346</v>
      </c>
      <c r="H29" s="17">
        <v>23.3</v>
      </c>
      <c r="I29" s="17">
        <v>284</v>
      </c>
      <c r="J29" s="20">
        <f t="shared" si="12"/>
        <v>21.6</v>
      </c>
      <c r="K29" s="20">
        <f t="shared" si="1"/>
        <v>36.3125</v>
      </c>
      <c r="L29" s="20">
        <f t="shared" si="2"/>
        <v>89.899999999999991</v>
      </c>
      <c r="M29" s="20">
        <f t="shared" si="3"/>
        <v>39.440000000000005</v>
      </c>
      <c r="N29" s="20">
        <f t="shared" si="4"/>
        <v>63.8</v>
      </c>
      <c r="O29" s="20">
        <f t="shared" si="5"/>
        <v>251.05250000000001</v>
      </c>
      <c r="P29" s="20" t="str">
        <f t="shared" si="6"/>
        <v>D</v>
      </c>
      <c r="Q29" s="20" t="str">
        <f t="shared" si="7"/>
        <v>D</v>
      </c>
      <c r="R29" s="20" t="str">
        <f t="shared" si="8"/>
        <v>A</v>
      </c>
      <c r="S29" s="20" t="str">
        <f t="shared" si="9"/>
        <v>D</v>
      </c>
      <c r="T29" s="20" t="str">
        <f t="shared" si="10"/>
        <v>B</v>
      </c>
      <c r="U29" s="188" t="str">
        <f t="shared" si="11"/>
        <v>B</v>
      </c>
      <c r="W29" s="162" t="s">
        <v>111</v>
      </c>
      <c r="X29" s="69">
        <v>2009</v>
      </c>
      <c r="Y29" s="184">
        <v>173</v>
      </c>
      <c r="Z29" s="184">
        <v>226</v>
      </c>
      <c r="AA29" s="84">
        <v>304</v>
      </c>
      <c r="AB29" s="84">
        <v>16.100000000000001</v>
      </c>
      <c r="AC29" s="84">
        <v>246</v>
      </c>
      <c r="AD29" s="84"/>
      <c r="AE29" s="84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34"/>
      <c r="AR29" s="217"/>
      <c r="AS29" s="217"/>
      <c r="AT29" s="15"/>
      <c r="AU29" s="15"/>
      <c r="AV29" s="15"/>
      <c r="AW29" s="15"/>
      <c r="AX29" s="15"/>
    </row>
    <row r="30" spans="1:50" s="23" customFormat="1" ht="15" customHeight="1" x14ac:dyDescent="0.25">
      <c r="A30" s="38">
        <v>28</v>
      </c>
      <c r="B30" s="190" t="s">
        <v>305</v>
      </c>
      <c r="C30" s="29">
        <v>2009</v>
      </c>
      <c r="D30" s="130" t="s">
        <v>360</v>
      </c>
      <c r="E30" s="29">
        <v>200</v>
      </c>
      <c r="F30" s="29">
        <v>270</v>
      </c>
      <c r="G30" s="29">
        <v>342</v>
      </c>
      <c r="H30" s="29">
        <v>23.9</v>
      </c>
      <c r="I30" s="29">
        <v>259</v>
      </c>
      <c r="J30" s="20">
        <f t="shared" si="12"/>
        <v>40.5</v>
      </c>
      <c r="K30" s="20">
        <f t="shared" si="1"/>
        <v>61.212500000000006</v>
      </c>
      <c r="L30" s="20">
        <f t="shared" si="2"/>
        <v>78.3</v>
      </c>
      <c r="M30" s="20">
        <f t="shared" si="3"/>
        <v>42.919999999999987</v>
      </c>
      <c r="N30" s="20">
        <f t="shared" si="4"/>
        <v>27.55</v>
      </c>
      <c r="O30" s="20">
        <f t="shared" si="5"/>
        <v>250.48249999999999</v>
      </c>
      <c r="P30" s="20" t="str">
        <f t="shared" si="6"/>
        <v>A</v>
      </c>
      <c r="Q30" s="20" t="str">
        <f t="shared" si="7"/>
        <v>A</v>
      </c>
      <c r="R30" s="20" t="str">
        <f t="shared" si="8"/>
        <v>B</v>
      </c>
      <c r="S30" s="20" t="str">
        <f t="shared" si="9"/>
        <v>D</v>
      </c>
      <c r="T30" s="20" t="str">
        <f t="shared" si="10"/>
        <v>D</v>
      </c>
      <c r="U30" s="188" t="str">
        <f t="shared" si="11"/>
        <v>B</v>
      </c>
      <c r="W30" s="162" t="s">
        <v>112</v>
      </c>
      <c r="X30" s="69">
        <v>2008</v>
      </c>
      <c r="Y30" s="184">
        <v>189</v>
      </c>
      <c r="Z30" s="184">
        <v>253</v>
      </c>
      <c r="AA30" s="84">
        <v>330</v>
      </c>
      <c r="AB30" s="84">
        <v>24</v>
      </c>
      <c r="AC30" s="84">
        <v>274</v>
      </c>
      <c r="AD30" s="84"/>
      <c r="AE30" s="84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34"/>
      <c r="AR30" s="217"/>
      <c r="AS30" s="217"/>
      <c r="AT30" s="15"/>
      <c r="AU30" s="15"/>
      <c r="AV30" s="15"/>
      <c r="AW30" s="15"/>
      <c r="AX30" s="15"/>
    </row>
    <row r="31" spans="1:50" s="23" customFormat="1" ht="15" customHeight="1" x14ac:dyDescent="0.25">
      <c r="A31" s="38">
        <v>29</v>
      </c>
      <c r="B31" s="192" t="s">
        <v>238</v>
      </c>
      <c r="C31" s="189">
        <v>2009</v>
      </c>
      <c r="D31" s="130" t="s">
        <v>21</v>
      </c>
      <c r="E31" s="17">
        <v>198</v>
      </c>
      <c r="F31" s="17">
        <v>259</v>
      </c>
      <c r="G31" s="17">
        <v>342</v>
      </c>
      <c r="H31" s="17">
        <v>24.8</v>
      </c>
      <c r="I31" s="17">
        <v>274</v>
      </c>
      <c r="J31" s="20">
        <f t="shared" si="12"/>
        <v>35.1</v>
      </c>
      <c r="K31" s="20">
        <f t="shared" si="1"/>
        <v>38.387500000000003</v>
      </c>
      <c r="L31" s="20">
        <f t="shared" si="2"/>
        <v>78.3</v>
      </c>
      <c r="M31" s="20">
        <f t="shared" si="3"/>
        <v>48.14</v>
      </c>
      <c r="N31" s="20">
        <f t="shared" si="4"/>
        <v>49.3</v>
      </c>
      <c r="O31" s="20">
        <f t="shared" si="5"/>
        <v>249.22750000000002</v>
      </c>
      <c r="P31" s="20" t="str">
        <f t="shared" si="6"/>
        <v>B</v>
      </c>
      <c r="Q31" s="20" t="str">
        <f t="shared" si="7"/>
        <v>B</v>
      </c>
      <c r="R31" s="20" t="str">
        <f t="shared" si="8"/>
        <v>B</v>
      </c>
      <c r="S31" s="20" t="str">
        <f t="shared" si="9"/>
        <v>D</v>
      </c>
      <c r="T31" s="20" t="str">
        <f t="shared" si="10"/>
        <v>D</v>
      </c>
      <c r="U31" s="188" t="str">
        <f t="shared" si="11"/>
        <v>B</v>
      </c>
      <c r="W31" s="75" t="s">
        <v>113</v>
      </c>
      <c r="X31" s="69">
        <v>2006</v>
      </c>
      <c r="Y31" s="184">
        <v>187</v>
      </c>
      <c r="Z31" s="184">
        <v>241</v>
      </c>
      <c r="AA31" s="84">
        <v>314</v>
      </c>
      <c r="AB31" s="84">
        <v>22.6</v>
      </c>
      <c r="AC31" s="84">
        <v>258</v>
      </c>
      <c r="AD31" s="84"/>
      <c r="AE31" s="84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34"/>
      <c r="AR31" s="217"/>
      <c r="AS31" s="217"/>
      <c r="AT31" s="15"/>
      <c r="AU31" s="15"/>
      <c r="AV31" s="15"/>
      <c r="AW31" s="15"/>
      <c r="AX31" s="15"/>
    </row>
    <row r="32" spans="1:50" s="23" customFormat="1" ht="15" customHeight="1" x14ac:dyDescent="0.25">
      <c r="A32" s="38">
        <v>30</v>
      </c>
      <c r="B32" s="18" t="s">
        <v>261</v>
      </c>
      <c r="C32" s="189">
        <v>2009</v>
      </c>
      <c r="D32" s="130" t="s">
        <v>13</v>
      </c>
      <c r="E32" s="17">
        <v>195</v>
      </c>
      <c r="F32" s="17">
        <v>260</v>
      </c>
      <c r="G32" s="17">
        <v>338</v>
      </c>
      <c r="H32" s="17">
        <v>27</v>
      </c>
      <c r="I32" s="17">
        <v>277</v>
      </c>
      <c r="J32" s="20">
        <f t="shared" si="12"/>
        <v>27</v>
      </c>
      <c r="K32" s="20">
        <f t="shared" si="1"/>
        <v>40.462500000000006</v>
      </c>
      <c r="L32" s="20">
        <f t="shared" si="2"/>
        <v>66.7</v>
      </c>
      <c r="M32" s="20">
        <f t="shared" si="3"/>
        <v>60.9</v>
      </c>
      <c r="N32" s="20">
        <f t="shared" si="4"/>
        <v>53.65</v>
      </c>
      <c r="O32" s="20">
        <f t="shared" si="5"/>
        <v>248.71250000000003</v>
      </c>
      <c r="P32" s="20" t="str">
        <f t="shared" si="6"/>
        <v>C</v>
      </c>
      <c r="Q32" s="20" t="str">
        <f t="shared" si="7"/>
        <v>C</v>
      </c>
      <c r="R32" s="20" t="str">
        <f t="shared" si="8"/>
        <v>B</v>
      </c>
      <c r="S32" s="20" t="str">
        <f t="shared" si="9"/>
        <v>B</v>
      </c>
      <c r="T32" s="20" t="str">
        <f t="shared" si="10"/>
        <v>C</v>
      </c>
      <c r="U32" s="188" t="str">
        <f t="shared" si="11"/>
        <v>B</v>
      </c>
      <c r="W32" s="37" t="s">
        <v>114</v>
      </c>
      <c r="X32" s="69">
        <v>2009</v>
      </c>
      <c r="Y32" s="184">
        <v>183</v>
      </c>
      <c r="Z32" s="184">
        <v>235</v>
      </c>
      <c r="AA32" s="55">
        <v>312</v>
      </c>
      <c r="AB32" s="55">
        <v>16.399999999999999</v>
      </c>
      <c r="AC32" s="55">
        <v>274</v>
      </c>
      <c r="AD32" s="55"/>
      <c r="AE32" s="55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34"/>
      <c r="AR32" s="217"/>
      <c r="AS32" s="217"/>
      <c r="AT32" s="15"/>
      <c r="AU32" s="15"/>
      <c r="AV32" s="15"/>
      <c r="AW32" s="15"/>
      <c r="AX32" s="15"/>
    </row>
    <row r="33" spans="1:59" s="23" customFormat="1" ht="15" customHeight="1" x14ac:dyDescent="0.25">
      <c r="A33" s="38">
        <v>31</v>
      </c>
      <c r="B33" s="18" t="s">
        <v>173</v>
      </c>
      <c r="C33" s="187">
        <v>2007</v>
      </c>
      <c r="D33" s="130" t="s">
        <v>15</v>
      </c>
      <c r="E33" s="17">
        <v>198</v>
      </c>
      <c r="F33" s="17">
        <v>261</v>
      </c>
      <c r="G33" s="17">
        <v>342</v>
      </c>
      <c r="H33" s="17">
        <v>23.7</v>
      </c>
      <c r="I33" s="17">
        <v>275</v>
      </c>
      <c r="J33" s="29">
        <f t="shared" si="12"/>
        <v>35.1</v>
      </c>
      <c r="K33" s="29">
        <f t="shared" si="1"/>
        <v>42.537500000000001</v>
      </c>
      <c r="L33" s="29">
        <f t="shared" si="2"/>
        <v>78.3</v>
      </c>
      <c r="M33" s="29">
        <f t="shared" si="3"/>
        <v>41.76</v>
      </c>
      <c r="N33" s="29">
        <f t="shared" si="4"/>
        <v>50.75</v>
      </c>
      <c r="O33" s="29">
        <f t="shared" si="5"/>
        <v>248.44749999999999</v>
      </c>
      <c r="P33" s="29" t="str">
        <f t="shared" si="6"/>
        <v>B</v>
      </c>
      <c r="Q33" s="29" t="str">
        <f t="shared" si="7"/>
        <v>B</v>
      </c>
      <c r="R33" s="29" t="str">
        <f t="shared" si="8"/>
        <v>B</v>
      </c>
      <c r="S33" s="29" t="str">
        <f t="shared" si="9"/>
        <v>D</v>
      </c>
      <c r="T33" s="29" t="str">
        <f t="shared" si="10"/>
        <v>C</v>
      </c>
      <c r="U33" s="29" t="str">
        <f t="shared" si="11"/>
        <v>B</v>
      </c>
      <c r="W33" s="37" t="s">
        <v>115</v>
      </c>
      <c r="X33" s="69">
        <v>2007</v>
      </c>
      <c r="Y33" s="184">
        <v>177</v>
      </c>
      <c r="Z33" s="184">
        <v>232</v>
      </c>
      <c r="AA33" s="84">
        <v>288</v>
      </c>
      <c r="AB33" s="84">
        <v>16.100000000000001</v>
      </c>
      <c r="AC33" s="84">
        <v>254</v>
      </c>
      <c r="AD33" s="84"/>
      <c r="AE33" s="84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34"/>
      <c r="AR33" s="217"/>
      <c r="AS33" s="217"/>
      <c r="AT33" s="15"/>
      <c r="AU33" s="15"/>
      <c r="AV33" s="15"/>
      <c r="AW33" s="15"/>
      <c r="AX33" s="15"/>
    </row>
    <row r="34" spans="1:59" s="23" customFormat="1" ht="15" customHeight="1" x14ac:dyDescent="0.25">
      <c r="A34" s="38">
        <v>32</v>
      </c>
      <c r="B34" s="170" t="s">
        <v>23</v>
      </c>
      <c r="C34" s="187">
        <v>2008</v>
      </c>
      <c r="D34" s="29" t="s">
        <v>16</v>
      </c>
      <c r="E34" s="187">
        <v>200</v>
      </c>
      <c r="F34" s="187">
        <v>262</v>
      </c>
      <c r="G34" s="187">
        <v>338</v>
      </c>
      <c r="H34" s="187">
        <v>23.5</v>
      </c>
      <c r="I34" s="187">
        <v>277</v>
      </c>
      <c r="J34" s="20">
        <f t="shared" si="12"/>
        <v>40.5</v>
      </c>
      <c r="K34" s="20">
        <f t="shared" si="1"/>
        <v>44.612500000000004</v>
      </c>
      <c r="L34" s="20">
        <f t="shared" si="2"/>
        <v>66.7</v>
      </c>
      <c r="M34" s="20">
        <f t="shared" si="3"/>
        <v>40.6</v>
      </c>
      <c r="N34" s="20">
        <f t="shared" si="4"/>
        <v>53.65</v>
      </c>
      <c r="O34" s="20">
        <f t="shared" si="5"/>
        <v>246.0625</v>
      </c>
      <c r="P34" s="20" t="str">
        <f t="shared" si="6"/>
        <v>A</v>
      </c>
      <c r="Q34" s="20" t="str">
        <f t="shared" si="7"/>
        <v>A</v>
      </c>
      <c r="R34" s="20" t="str">
        <f t="shared" si="8"/>
        <v>B</v>
      </c>
      <c r="S34" s="20" t="str">
        <f t="shared" si="9"/>
        <v>D</v>
      </c>
      <c r="T34" s="20" t="str">
        <f t="shared" si="10"/>
        <v>C</v>
      </c>
      <c r="U34" s="188" t="str">
        <f t="shared" si="11"/>
        <v>B</v>
      </c>
      <c r="W34" s="29" t="s">
        <v>116</v>
      </c>
      <c r="X34" s="69">
        <v>2010</v>
      </c>
      <c r="Y34" s="184">
        <v>173</v>
      </c>
      <c r="Z34" s="184">
        <v>235</v>
      </c>
      <c r="AA34" s="84">
        <v>302</v>
      </c>
      <c r="AB34" s="84">
        <v>15</v>
      </c>
      <c r="AC34" s="84">
        <v>245</v>
      </c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34"/>
      <c r="AR34" s="217"/>
      <c r="AS34" s="217"/>
      <c r="AT34" s="15"/>
      <c r="AU34" s="15"/>
      <c r="AV34" s="15"/>
      <c r="AW34" s="15"/>
      <c r="AX34" s="15"/>
    </row>
    <row r="35" spans="1:59" s="23" customFormat="1" ht="15" customHeight="1" x14ac:dyDescent="0.25">
      <c r="A35" s="38">
        <v>33</v>
      </c>
      <c r="B35" s="192" t="s">
        <v>249</v>
      </c>
      <c r="C35" s="17">
        <v>2008</v>
      </c>
      <c r="D35" s="130" t="s">
        <v>360</v>
      </c>
      <c r="E35" s="17">
        <v>191</v>
      </c>
      <c r="F35" s="17">
        <v>252</v>
      </c>
      <c r="G35" s="17">
        <v>340</v>
      </c>
      <c r="H35" s="17">
        <v>29.7</v>
      </c>
      <c r="I35" s="17">
        <v>279</v>
      </c>
      <c r="J35" s="20">
        <f t="shared" si="12"/>
        <v>16.200000000000003</v>
      </c>
      <c r="K35" s="20">
        <f t="shared" ref="K35:K66" si="13">MAX(0,(F35-240.5)*4.15)*0.5</f>
        <v>23.862500000000001</v>
      </c>
      <c r="L35" s="20">
        <f t="shared" ref="L35:L66" si="14">MAX(0,(G35-315)*2.9)</f>
        <v>72.5</v>
      </c>
      <c r="M35" s="20">
        <f t="shared" ref="M35:M66" si="15">MAX(0,(H35-16.5)*5.8)</f>
        <v>76.559999999999988</v>
      </c>
      <c r="N35" s="20">
        <f t="shared" ref="N35:N66" si="16">MAX(0,(I35-240)*1.45)</f>
        <v>56.55</v>
      </c>
      <c r="O35" s="20">
        <f t="shared" ref="O35:O66" si="17">SUM(J35:N35)</f>
        <v>245.67250000000001</v>
      </c>
      <c r="P35" s="20" t="str">
        <f t="shared" ref="P35:P66" si="18">IF(J35&gt;=80/2,"A",IF(J35&gt;=60/2,"B",IF(J35&gt;=50/2,"C","D")))</f>
        <v>D</v>
      </c>
      <c r="Q35" s="20" t="str">
        <f t="shared" ref="Q35:Q66" si="19">IF(J35&gt;=80/2,"A",IF(J35&gt;=60/2,"B",IF(J35&gt;=50/2,"C","D")))</f>
        <v>D</v>
      </c>
      <c r="R35" s="20" t="str">
        <f t="shared" ref="R35:R66" si="20">IF(L35&gt;=80,"A",IF(L35&gt;=60,"B",IF(L35&gt;=50,"C","D")))</f>
        <v>B</v>
      </c>
      <c r="S35" s="20" t="str">
        <f t="shared" ref="S35:S66" si="21">IF(M35&gt;=80,"A",IF(M35&gt;=60,"B",IF(M35&gt;=50,"C","D")))</f>
        <v>B</v>
      </c>
      <c r="T35" s="20" t="str">
        <f t="shared" ref="T35:T66" si="22">IF(N35&gt;=80,"A",IF(N35&gt;=60,"B",IF(N35&gt;=50,"C","D")))</f>
        <v>C</v>
      </c>
      <c r="U35" s="188" t="str">
        <f t="shared" ref="U35:U66" si="23">IF(O35&gt;=290,"A",IF(O35&gt;=240,"B",IF(O35&gt;=200,"C","D")))</f>
        <v>B</v>
      </c>
      <c r="W35" s="162" t="s">
        <v>117</v>
      </c>
      <c r="X35" s="69">
        <v>2010</v>
      </c>
      <c r="Y35" s="184">
        <v>182</v>
      </c>
      <c r="Z35" s="184">
        <v>239</v>
      </c>
      <c r="AA35" s="70">
        <v>314</v>
      </c>
      <c r="AB35" s="70">
        <v>19.3</v>
      </c>
      <c r="AC35" s="70">
        <v>254</v>
      </c>
      <c r="AD35" s="70"/>
      <c r="AE35" s="7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34"/>
      <c r="AR35" s="217"/>
      <c r="AS35" s="217"/>
      <c r="AT35" s="15"/>
      <c r="AU35" s="15"/>
      <c r="AV35" s="15"/>
      <c r="AW35" s="15"/>
      <c r="AX35" s="15"/>
    </row>
    <row r="36" spans="1:59" s="23" customFormat="1" ht="15" customHeight="1" x14ac:dyDescent="0.25">
      <c r="A36" s="38">
        <v>34</v>
      </c>
      <c r="B36" s="18" t="s">
        <v>174</v>
      </c>
      <c r="C36" s="187">
        <v>2008</v>
      </c>
      <c r="D36" s="130" t="s">
        <v>15</v>
      </c>
      <c r="E36" s="17">
        <v>190</v>
      </c>
      <c r="F36" s="17">
        <v>249</v>
      </c>
      <c r="G36" s="17">
        <v>336</v>
      </c>
      <c r="H36" s="17">
        <v>29.8</v>
      </c>
      <c r="I36" s="17">
        <v>292</v>
      </c>
      <c r="J36" s="20">
        <f t="shared" si="12"/>
        <v>13.5</v>
      </c>
      <c r="K36" s="20">
        <f t="shared" si="13"/>
        <v>17.637500000000003</v>
      </c>
      <c r="L36" s="20">
        <f t="shared" si="14"/>
        <v>60.9</v>
      </c>
      <c r="M36" s="20">
        <f t="shared" si="15"/>
        <v>77.14</v>
      </c>
      <c r="N36" s="20">
        <f t="shared" si="16"/>
        <v>75.399999999999991</v>
      </c>
      <c r="O36" s="20">
        <f t="shared" si="17"/>
        <v>244.57749999999999</v>
      </c>
      <c r="P36" s="20" t="str">
        <f t="shared" si="18"/>
        <v>D</v>
      </c>
      <c r="Q36" s="20" t="str">
        <f t="shared" si="19"/>
        <v>D</v>
      </c>
      <c r="R36" s="20" t="str">
        <f t="shared" si="20"/>
        <v>B</v>
      </c>
      <c r="S36" s="20" t="str">
        <f t="shared" si="21"/>
        <v>B</v>
      </c>
      <c r="T36" s="20" t="str">
        <f t="shared" si="22"/>
        <v>B</v>
      </c>
      <c r="U36" s="188" t="str">
        <f t="shared" si="23"/>
        <v>B</v>
      </c>
      <c r="W36" s="36" t="s">
        <v>118</v>
      </c>
      <c r="X36" s="69">
        <v>2009</v>
      </c>
      <c r="Y36" s="184">
        <v>174</v>
      </c>
      <c r="Z36" s="184">
        <v>229</v>
      </c>
      <c r="AA36" s="84">
        <v>280</v>
      </c>
      <c r="AB36" s="84">
        <v>14.2</v>
      </c>
      <c r="AC36" s="84">
        <v>204</v>
      </c>
      <c r="AD36" s="84"/>
      <c r="AE36" s="84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34"/>
      <c r="AR36" s="217"/>
      <c r="AS36" s="217"/>
      <c r="AT36" s="15"/>
      <c r="AU36" s="15"/>
      <c r="AV36" s="15"/>
      <c r="AW36" s="15"/>
      <c r="AX36" s="15"/>
    </row>
    <row r="37" spans="1:59" s="23" customFormat="1" ht="15" customHeight="1" x14ac:dyDescent="0.25">
      <c r="A37" s="38">
        <v>35</v>
      </c>
      <c r="B37" s="171" t="s">
        <v>357</v>
      </c>
      <c r="C37" s="187">
        <v>2007</v>
      </c>
      <c r="D37" s="29" t="s">
        <v>16</v>
      </c>
      <c r="E37" s="187">
        <v>192</v>
      </c>
      <c r="F37" s="187">
        <v>253</v>
      </c>
      <c r="G37" s="187">
        <v>334</v>
      </c>
      <c r="H37" s="187">
        <v>31.3</v>
      </c>
      <c r="I37" s="187">
        <v>280</v>
      </c>
      <c r="J37" s="20">
        <f t="shared" si="12"/>
        <v>18.900000000000002</v>
      </c>
      <c r="K37" s="20">
        <f t="shared" si="13"/>
        <v>25.937500000000004</v>
      </c>
      <c r="L37" s="20">
        <f t="shared" si="14"/>
        <v>55.1</v>
      </c>
      <c r="M37" s="20">
        <f t="shared" si="15"/>
        <v>85.84</v>
      </c>
      <c r="N37" s="20">
        <f t="shared" si="16"/>
        <v>58</v>
      </c>
      <c r="O37" s="20">
        <f t="shared" si="17"/>
        <v>243.7775</v>
      </c>
      <c r="P37" s="20" t="str">
        <f t="shared" si="18"/>
        <v>D</v>
      </c>
      <c r="Q37" s="20" t="str">
        <f t="shared" si="19"/>
        <v>D</v>
      </c>
      <c r="R37" s="20" t="str">
        <f t="shared" si="20"/>
        <v>C</v>
      </c>
      <c r="S37" s="20" t="str">
        <f t="shared" si="21"/>
        <v>A</v>
      </c>
      <c r="T37" s="20" t="str">
        <f t="shared" si="22"/>
        <v>C</v>
      </c>
      <c r="U37" s="188" t="str">
        <f t="shared" si="23"/>
        <v>B</v>
      </c>
      <c r="V37" s="43"/>
      <c r="W37" s="37" t="s">
        <v>81</v>
      </c>
      <c r="X37" s="69">
        <v>2008</v>
      </c>
      <c r="Y37" s="184">
        <v>174</v>
      </c>
      <c r="Z37" s="184">
        <v>230</v>
      </c>
      <c r="AA37" s="84">
        <v>314</v>
      </c>
      <c r="AB37" s="84">
        <v>19.100000000000001</v>
      </c>
      <c r="AC37" s="84">
        <v>247</v>
      </c>
      <c r="AD37" s="84"/>
      <c r="AE37" s="84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34"/>
      <c r="AR37" s="217"/>
      <c r="AS37" s="217"/>
      <c r="AT37" s="15"/>
      <c r="AU37" s="15"/>
      <c r="AV37" s="15"/>
      <c r="AW37" s="15"/>
      <c r="AX37" s="15"/>
    </row>
    <row r="38" spans="1:59" s="23" customFormat="1" ht="15" customHeight="1" x14ac:dyDescent="0.3">
      <c r="A38" s="220">
        <v>36</v>
      </c>
      <c r="B38" s="190" t="s">
        <v>301</v>
      </c>
      <c r="C38" s="29">
        <v>2007</v>
      </c>
      <c r="D38" s="130" t="s">
        <v>360</v>
      </c>
      <c r="E38" s="29">
        <v>188</v>
      </c>
      <c r="F38" s="29">
        <v>245</v>
      </c>
      <c r="G38" s="29">
        <v>342</v>
      </c>
      <c r="H38" s="29">
        <v>26</v>
      </c>
      <c r="I38" s="29">
        <v>304</v>
      </c>
      <c r="J38" s="29">
        <f t="shared" si="12"/>
        <v>8.1000000000000014</v>
      </c>
      <c r="K38" s="29">
        <f t="shared" si="13"/>
        <v>9.3375000000000004</v>
      </c>
      <c r="L38" s="29">
        <f t="shared" si="14"/>
        <v>78.3</v>
      </c>
      <c r="M38" s="29">
        <f t="shared" si="15"/>
        <v>55.1</v>
      </c>
      <c r="N38" s="29">
        <f t="shared" si="16"/>
        <v>92.8</v>
      </c>
      <c r="O38" s="29">
        <f t="shared" si="17"/>
        <v>243.63749999999999</v>
      </c>
      <c r="P38" s="29" t="str">
        <f t="shared" si="18"/>
        <v>D</v>
      </c>
      <c r="Q38" s="29" t="str">
        <f t="shared" si="19"/>
        <v>D</v>
      </c>
      <c r="R38" s="29" t="str">
        <f t="shared" si="20"/>
        <v>B</v>
      </c>
      <c r="S38" s="29" t="str">
        <f t="shared" si="21"/>
        <v>C</v>
      </c>
      <c r="T38" s="29" t="str">
        <f t="shared" si="22"/>
        <v>A</v>
      </c>
      <c r="U38" s="29" t="str">
        <f t="shared" si="23"/>
        <v>B</v>
      </c>
      <c r="V38" s="46"/>
      <c r="W38" s="37" t="s">
        <v>119</v>
      </c>
      <c r="X38" s="69">
        <v>2008</v>
      </c>
      <c r="Y38" s="55">
        <v>184</v>
      </c>
      <c r="Z38" s="55">
        <v>240</v>
      </c>
      <c r="AA38" s="59">
        <v>320</v>
      </c>
      <c r="AB38" s="59">
        <v>17</v>
      </c>
      <c r="AC38" s="67">
        <v>265</v>
      </c>
      <c r="AD38" s="68"/>
      <c r="AE38" s="68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28"/>
      <c r="AR38" s="217"/>
      <c r="AS38" s="217"/>
      <c r="AT38" s="15"/>
      <c r="AU38" s="15"/>
      <c r="AV38" s="15"/>
      <c r="AW38" s="15"/>
      <c r="AX38" s="15"/>
    </row>
    <row r="39" spans="1:59" s="23" customFormat="1" ht="15" customHeight="1" x14ac:dyDescent="0.3">
      <c r="A39" s="48">
        <v>37</v>
      </c>
      <c r="B39" s="194" t="s">
        <v>37</v>
      </c>
      <c r="C39" s="189">
        <v>2009</v>
      </c>
      <c r="D39" s="130" t="s">
        <v>21</v>
      </c>
      <c r="E39" s="17">
        <v>198</v>
      </c>
      <c r="F39" s="17">
        <v>256</v>
      </c>
      <c r="G39" s="17">
        <v>338</v>
      </c>
      <c r="H39" s="17">
        <v>29</v>
      </c>
      <c r="I39" s="17">
        <v>264</v>
      </c>
      <c r="J39" s="20">
        <f t="shared" si="12"/>
        <v>35.1</v>
      </c>
      <c r="K39" s="20">
        <f t="shared" si="13"/>
        <v>32.162500000000001</v>
      </c>
      <c r="L39" s="20">
        <f t="shared" si="14"/>
        <v>66.7</v>
      </c>
      <c r="M39" s="20">
        <f t="shared" si="15"/>
        <v>72.5</v>
      </c>
      <c r="N39" s="20">
        <f t="shared" si="16"/>
        <v>34.799999999999997</v>
      </c>
      <c r="O39" s="20">
        <f t="shared" si="17"/>
        <v>241.26249999999999</v>
      </c>
      <c r="P39" s="20" t="str">
        <f t="shared" si="18"/>
        <v>B</v>
      </c>
      <c r="Q39" s="20" t="str">
        <f t="shared" si="19"/>
        <v>B</v>
      </c>
      <c r="R39" s="20" t="str">
        <f t="shared" si="20"/>
        <v>B</v>
      </c>
      <c r="S39" s="20" t="str">
        <f t="shared" si="21"/>
        <v>B</v>
      </c>
      <c r="T39" s="20" t="str">
        <f t="shared" si="22"/>
        <v>D</v>
      </c>
      <c r="U39" s="188" t="str">
        <f t="shared" si="23"/>
        <v>B</v>
      </c>
      <c r="V39" s="46"/>
      <c r="W39" s="162" t="s">
        <v>121</v>
      </c>
      <c r="X39" s="69">
        <v>2008</v>
      </c>
      <c r="Y39" s="55">
        <v>185</v>
      </c>
      <c r="Z39" s="55">
        <v>243</v>
      </c>
      <c r="AA39" s="84">
        <v>314</v>
      </c>
      <c r="AB39" s="84">
        <v>17.2</v>
      </c>
      <c r="AC39" s="84">
        <v>247</v>
      </c>
      <c r="AD39" s="84"/>
      <c r="AE39" s="84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34"/>
      <c r="AR39" s="217"/>
      <c r="AS39" s="217"/>
      <c r="AT39" s="15"/>
      <c r="AU39" s="15"/>
      <c r="AV39" s="15"/>
      <c r="AW39" s="15"/>
      <c r="AX39" s="15"/>
    </row>
    <row r="40" spans="1:59" s="23" customFormat="1" ht="15" customHeight="1" x14ac:dyDescent="0.25">
      <c r="A40" s="38">
        <v>38</v>
      </c>
      <c r="B40" s="194" t="s">
        <v>36</v>
      </c>
      <c r="C40" s="17">
        <v>2008</v>
      </c>
      <c r="D40" s="130" t="s">
        <v>360</v>
      </c>
      <c r="E40" s="17">
        <v>199</v>
      </c>
      <c r="F40" s="17">
        <v>264</v>
      </c>
      <c r="G40" s="17">
        <v>334</v>
      </c>
      <c r="H40" s="17">
        <v>25.4</v>
      </c>
      <c r="I40" s="17">
        <v>273</v>
      </c>
      <c r="J40" s="20">
        <f t="shared" si="12"/>
        <v>37.800000000000004</v>
      </c>
      <c r="K40" s="20">
        <f t="shared" si="13"/>
        <v>48.762500000000003</v>
      </c>
      <c r="L40" s="20">
        <f t="shared" si="14"/>
        <v>55.1</v>
      </c>
      <c r="M40" s="20">
        <f t="shared" si="15"/>
        <v>51.61999999999999</v>
      </c>
      <c r="N40" s="20">
        <f t="shared" si="16"/>
        <v>47.85</v>
      </c>
      <c r="O40" s="20">
        <f t="shared" si="17"/>
        <v>241.13249999999996</v>
      </c>
      <c r="P40" s="20" t="str">
        <f t="shared" si="18"/>
        <v>B</v>
      </c>
      <c r="Q40" s="20" t="str">
        <f t="shared" si="19"/>
        <v>B</v>
      </c>
      <c r="R40" s="20" t="str">
        <f t="shared" si="20"/>
        <v>C</v>
      </c>
      <c r="S40" s="20" t="str">
        <f t="shared" si="21"/>
        <v>C</v>
      </c>
      <c r="T40" s="20" t="str">
        <f t="shared" si="22"/>
        <v>D</v>
      </c>
      <c r="U40" s="188" t="str">
        <f t="shared" si="23"/>
        <v>B</v>
      </c>
      <c r="V40" s="43"/>
      <c r="W40" s="168" t="s">
        <v>358</v>
      </c>
      <c r="X40" s="55"/>
      <c r="Y40" s="55"/>
      <c r="Z40" s="55"/>
      <c r="AA40" s="84"/>
      <c r="AB40" s="84"/>
      <c r="AC40" s="15"/>
      <c r="AD40" s="15"/>
      <c r="AE40" s="15"/>
      <c r="AF40" s="84"/>
      <c r="AG40" s="84"/>
      <c r="AH40" s="84"/>
      <c r="AI40" s="80"/>
      <c r="AJ40" s="80"/>
      <c r="AK40" s="80"/>
      <c r="AL40" s="80"/>
      <c r="AM40" s="80"/>
      <c r="AN40" s="80"/>
      <c r="AO40" s="80"/>
      <c r="AP40" s="15"/>
      <c r="AQ40" s="15"/>
      <c r="AR40" s="15"/>
      <c r="AS40" s="15"/>
      <c r="AT40" s="15"/>
      <c r="AU40" s="15"/>
      <c r="AV40" s="15"/>
      <c r="AW40" s="15"/>
      <c r="AX40" s="15"/>
      <c r="AY40" s="84"/>
      <c r="AZ40" s="84"/>
      <c r="BA40" s="80"/>
      <c r="BB40" s="80"/>
      <c r="BC40" s="80"/>
      <c r="BD40" s="80"/>
      <c r="BE40" s="80"/>
      <c r="BF40" s="80"/>
      <c r="BG40" s="80"/>
    </row>
    <row r="41" spans="1:59" s="23" customFormat="1" ht="15" customHeight="1" x14ac:dyDescent="0.25">
      <c r="A41" s="38">
        <v>39</v>
      </c>
      <c r="B41" s="62" t="s">
        <v>283</v>
      </c>
      <c r="C41" s="156">
        <v>2010</v>
      </c>
      <c r="D41" s="61" t="s">
        <v>22</v>
      </c>
      <c r="E41" s="55">
        <v>202</v>
      </c>
      <c r="F41" s="55">
        <v>272</v>
      </c>
      <c r="G41" s="55">
        <v>340</v>
      </c>
      <c r="H41" s="55">
        <v>22.3</v>
      </c>
      <c r="I41" s="55">
        <v>254</v>
      </c>
      <c r="J41" s="57">
        <f t="shared" si="12"/>
        <v>45.900000000000006</v>
      </c>
      <c r="K41" s="57">
        <f t="shared" si="13"/>
        <v>65.362500000000011</v>
      </c>
      <c r="L41" s="57">
        <f t="shared" si="14"/>
        <v>72.5</v>
      </c>
      <c r="M41" s="57">
        <f t="shared" si="15"/>
        <v>33.64</v>
      </c>
      <c r="N41" s="57">
        <f t="shared" si="16"/>
        <v>20.3</v>
      </c>
      <c r="O41" s="57">
        <f t="shared" si="17"/>
        <v>237.70250000000004</v>
      </c>
      <c r="P41" s="57" t="str">
        <f t="shared" si="18"/>
        <v>A</v>
      </c>
      <c r="Q41" s="57" t="str">
        <f t="shared" si="19"/>
        <v>A</v>
      </c>
      <c r="R41" s="57" t="str">
        <f t="shared" si="20"/>
        <v>B</v>
      </c>
      <c r="S41" s="57" t="str">
        <f t="shared" si="21"/>
        <v>D</v>
      </c>
      <c r="T41" s="57" t="str">
        <f t="shared" si="22"/>
        <v>D</v>
      </c>
      <c r="U41" s="154" t="str">
        <f t="shared" si="23"/>
        <v>C</v>
      </c>
      <c r="V41" s="69"/>
      <c r="W41" s="128" t="s">
        <v>124</v>
      </c>
      <c r="X41" s="69">
        <v>2009</v>
      </c>
      <c r="Y41" s="55">
        <v>188</v>
      </c>
      <c r="Z41" s="55">
        <v>241</v>
      </c>
      <c r="AA41" s="84">
        <v>330</v>
      </c>
      <c r="AB41" s="84">
        <v>19.350000000000001</v>
      </c>
      <c r="AC41" s="84">
        <v>282</v>
      </c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52" t="s">
        <v>123</v>
      </c>
      <c r="AQ41" s="156">
        <v>2010</v>
      </c>
      <c r="AR41" s="17">
        <v>173</v>
      </c>
      <c r="AS41" s="17">
        <v>227</v>
      </c>
      <c r="AT41" s="84">
        <v>320</v>
      </c>
      <c r="AU41" s="84">
        <v>22.2</v>
      </c>
      <c r="AV41" s="84">
        <v>299</v>
      </c>
      <c r="AW41" s="15"/>
      <c r="AX41" s="15"/>
    </row>
    <row r="42" spans="1:59" s="23" customFormat="1" ht="15" customHeight="1" x14ac:dyDescent="0.25">
      <c r="A42" s="38">
        <v>40</v>
      </c>
      <c r="B42" s="195" t="s">
        <v>28</v>
      </c>
      <c r="C42" s="69">
        <v>2008</v>
      </c>
      <c r="D42" s="61" t="s">
        <v>16</v>
      </c>
      <c r="E42" s="55">
        <v>202</v>
      </c>
      <c r="F42" s="55">
        <v>262</v>
      </c>
      <c r="G42" s="55">
        <v>340</v>
      </c>
      <c r="H42" s="55">
        <v>22.6</v>
      </c>
      <c r="I42" s="55">
        <v>267</v>
      </c>
      <c r="J42" s="57">
        <f t="shared" si="12"/>
        <v>45.900000000000006</v>
      </c>
      <c r="K42" s="57">
        <f t="shared" si="13"/>
        <v>44.612500000000004</v>
      </c>
      <c r="L42" s="57">
        <f t="shared" si="14"/>
        <v>72.5</v>
      </c>
      <c r="M42" s="57">
        <f t="shared" si="15"/>
        <v>35.38000000000001</v>
      </c>
      <c r="N42" s="57">
        <f t="shared" si="16"/>
        <v>39.15</v>
      </c>
      <c r="O42" s="57">
        <f t="shared" si="17"/>
        <v>237.54250000000005</v>
      </c>
      <c r="P42" s="57" t="str">
        <f t="shared" si="18"/>
        <v>A</v>
      </c>
      <c r="Q42" s="57" t="str">
        <f t="shared" si="19"/>
        <v>A</v>
      </c>
      <c r="R42" s="57" t="str">
        <f t="shared" si="20"/>
        <v>B</v>
      </c>
      <c r="S42" s="57" t="str">
        <f t="shared" si="21"/>
        <v>D</v>
      </c>
      <c r="T42" s="57" t="str">
        <f t="shared" si="22"/>
        <v>D</v>
      </c>
      <c r="U42" s="154" t="str">
        <f t="shared" si="23"/>
        <v>C</v>
      </c>
      <c r="V42" s="43"/>
      <c r="W42" s="128" t="s">
        <v>64</v>
      </c>
      <c r="X42" s="69">
        <v>2009</v>
      </c>
      <c r="Y42" s="55">
        <v>193</v>
      </c>
      <c r="Z42" s="55">
        <v>252</v>
      </c>
      <c r="AA42" s="84">
        <v>330</v>
      </c>
      <c r="AB42" s="84">
        <v>19.350000000000001</v>
      </c>
      <c r="AC42" s="84">
        <v>279</v>
      </c>
      <c r="AD42" s="84"/>
      <c r="AE42" s="84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34"/>
      <c r="AR42" s="217"/>
      <c r="AS42" s="217"/>
      <c r="AT42" s="15"/>
      <c r="AU42" s="15"/>
      <c r="AV42" s="15"/>
      <c r="AW42" s="15"/>
      <c r="AX42" s="15"/>
    </row>
    <row r="43" spans="1:59" s="23" customFormat="1" ht="15" customHeight="1" x14ac:dyDescent="0.25">
      <c r="A43" s="38">
        <v>41</v>
      </c>
      <c r="B43" s="184" t="s">
        <v>182</v>
      </c>
      <c r="C43" s="156">
        <v>2008</v>
      </c>
      <c r="D43" s="158" t="s">
        <v>15</v>
      </c>
      <c r="E43" s="55">
        <v>192</v>
      </c>
      <c r="F43" s="55">
        <v>250</v>
      </c>
      <c r="G43" s="55">
        <v>338</v>
      </c>
      <c r="H43" s="55">
        <v>26.4</v>
      </c>
      <c r="I43" s="55">
        <v>291</v>
      </c>
      <c r="J43" s="57">
        <f t="shared" si="12"/>
        <v>18.900000000000002</v>
      </c>
      <c r="K43" s="57">
        <f t="shared" si="13"/>
        <v>19.712500000000002</v>
      </c>
      <c r="L43" s="57">
        <f t="shared" si="14"/>
        <v>66.7</v>
      </c>
      <c r="M43" s="57">
        <f t="shared" si="15"/>
        <v>57.419999999999987</v>
      </c>
      <c r="N43" s="57">
        <f t="shared" si="16"/>
        <v>73.95</v>
      </c>
      <c r="O43" s="57">
        <f t="shared" si="17"/>
        <v>236.6825</v>
      </c>
      <c r="P43" s="57" t="str">
        <f t="shared" si="18"/>
        <v>D</v>
      </c>
      <c r="Q43" s="57" t="str">
        <f t="shared" si="19"/>
        <v>D</v>
      </c>
      <c r="R43" s="57" t="str">
        <f t="shared" si="20"/>
        <v>B</v>
      </c>
      <c r="S43" s="57" t="str">
        <f t="shared" si="21"/>
        <v>C</v>
      </c>
      <c r="T43" s="57" t="str">
        <f t="shared" si="22"/>
        <v>B</v>
      </c>
      <c r="U43" s="154" t="str">
        <f t="shared" si="23"/>
        <v>C</v>
      </c>
      <c r="V43" s="43"/>
      <c r="W43" s="95" t="s">
        <v>126</v>
      </c>
      <c r="X43" s="69">
        <v>2010</v>
      </c>
      <c r="Y43" s="55">
        <v>191</v>
      </c>
      <c r="Z43" s="55">
        <v>252</v>
      </c>
      <c r="AA43" s="84">
        <v>338</v>
      </c>
      <c r="AB43" s="84">
        <v>25.65</v>
      </c>
      <c r="AC43" s="84">
        <v>280</v>
      </c>
      <c r="AD43" s="84"/>
      <c r="AE43" s="84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34"/>
      <c r="AR43" s="217"/>
      <c r="AS43" s="217"/>
      <c r="AT43" s="15"/>
      <c r="AU43" s="15"/>
      <c r="AV43" s="15"/>
      <c r="AW43" s="15"/>
      <c r="AX43" s="15"/>
    </row>
    <row r="44" spans="1:59" s="23" customFormat="1" ht="15" customHeight="1" x14ac:dyDescent="0.25">
      <c r="A44" s="38">
        <v>42</v>
      </c>
      <c r="B44" s="184" t="s">
        <v>188</v>
      </c>
      <c r="C44" s="156">
        <v>2009</v>
      </c>
      <c r="D44" s="158" t="s">
        <v>14</v>
      </c>
      <c r="E44" s="55">
        <v>201</v>
      </c>
      <c r="F44" s="55">
        <v>262</v>
      </c>
      <c r="G44" s="55">
        <v>334</v>
      </c>
      <c r="H44" s="55">
        <v>22.9</v>
      </c>
      <c r="I44" s="55">
        <v>279</v>
      </c>
      <c r="J44" s="61">
        <f t="shared" si="12"/>
        <v>43.2</v>
      </c>
      <c r="K44" s="61">
        <f t="shared" si="13"/>
        <v>44.612500000000004</v>
      </c>
      <c r="L44" s="61">
        <f t="shared" si="14"/>
        <v>55.1</v>
      </c>
      <c r="M44" s="61">
        <f t="shared" si="15"/>
        <v>37.11999999999999</v>
      </c>
      <c r="N44" s="61">
        <f t="shared" si="16"/>
        <v>56.55</v>
      </c>
      <c r="O44" s="61">
        <f t="shared" si="17"/>
        <v>236.58249999999998</v>
      </c>
      <c r="P44" s="61" t="str">
        <f t="shared" si="18"/>
        <v>A</v>
      </c>
      <c r="Q44" s="61" t="str">
        <f t="shared" si="19"/>
        <v>A</v>
      </c>
      <c r="R44" s="61" t="str">
        <f t="shared" si="20"/>
        <v>C</v>
      </c>
      <c r="S44" s="61" t="str">
        <f t="shared" si="21"/>
        <v>D</v>
      </c>
      <c r="T44" s="61" t="str">
        <f t="shared" si="22"/>
        <v>C</v>
      </c>
      <c r="U44" s="61" t="str">
        <f t="shared" si="23"/>
        <v>C</v>
      </c>
      <c r="V44" s="43"/>
      <c r="W44" s="95" t="s">
        <v>314</v>
      </c>
      <c r="X44" s="69">
        <v>2010</v>
      </c>
      <c r="Y44" s="55">
        <v>193</v>
      </c>
      <c r="Z44" s="55">
        <v>257</v>
      </c>
      <c r="AA44" s="84">
        <v>342</v>
      </c>
      <c r="AB44" s="84">
        <v>29.1</v>
      </c>
      <c r="AC44" s="84">
        <v>300</v>
      </c>
      <c r="AD44" s="84"/>
      <c r="AE44" s="84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55" t="s">
        <v>125</v>
      </c>
      <c r="AQ44" s="69">
        <v>2009</v>
      </c>
      <c r="AR44" s="17">
        <v>180</v>
      </c>
      <c r="AS44" s="17">
        <v>238</v>
      </c>
      <c r="AT44" s="84">
        <v>314</v>
      </c>
      <c r="AU44" s="84">
        <v>17</v>
      </c>
      <c r="AV44" s="84">
        <v>256</v>
      </c>
      <c r="AW44" s="15"/>
      <c r="AX44" s="15"/>
    </row>
    <row r="45" spans="1:59" s="23" customFormat="1" ht="15" customHeight="1" x14ac:dyDescent="0.25">
      <c r="A45" s="38">
        <v>43</v>
      </c>
      <c r="B45" s="184" t="s">
        <v>62</v>
      </c>
      <c r="C45" s="55">
        <v>2008</v>
      </c>
      <c r="D45" s="61" t="s">
        <v>24</v>
      </c>
      <c r="E45" s="55">
        <v>196</v>
      </c>
      <c r="F45" s="55">
        <v>253</v>
      </c>
      <c r="G45" s="55">
        <v>336</v>
      </c>
      <c r="H45" s="55">
        <v>23.3</v>
      </c>
      <c r="I45" s="55">
        <v>295</v>
      </c>
      <c r="J45" s="57">
        <f t="shared" si="12"/>
        <v>29.700000000000003</v>
      </c>
      <c r="K45" s="57">
        <f t="shared" si="13"/>
        <v>25.937500000000004</v>
      </c>
      <c r="L45" s="57">
        <f t="shared" si="14"/>
        <v>60.9</v>
      </c>
      <c r="M45" s="57">
        <f t="shared" si="15"/>
        <v>39.440000000000005</v>
      </c>
      <c r="N45" s="57">
        <f t="shared" si="16"/>
        <v>79.75</v>
      </c>
      <c r="O45" s="57">
        <f t="shared" si="17"/>
        <v>235.72749999999999</v>
      </c>
      <c r="P45" s="57" t="str">
        <f t="shared" si="18"/>
        <v>C</v>
      </c>
      <c r="Q45" s="57" t="str">
        <f t="shared" si="19"/>
        <v>C</v>
      </c>
      <c r="R45" s="57" t="str">
        <f t="shared" si="20"/>
        <v>B</v>
      </c>
      <c r="S45" s="57" t="str">
        <f t="shared" si="21"/>
        <v>D</v>
      </c>
      <c r="T45" s="57" t="str">
        <f t="shared" si="22"/>
        <v>B</v>
      </c>
      <c r="U45" s="154" t="str">
        <f t="shared" si="23"/>
        <v>C</v>
      </c>
      <c r="V45" s="43"/>
      <c r="W45" s="95" t="s">
        <v>131</v>
      </c>
      <c r="X45" s="69">
        <v>2010</v>
      </c>
      <c r="Y45" s="55">
        <v>190</v>
      </c>
      <c r="Z45" s="55">
        <v>252</v>
      </c>
      <c r="AA45" s="84">
        <v>336</v>
      </c>
      <c r="AB45" s="84">
        <v>28.1</v>
      </c>
      <c r="AC45" s="84">
        <v>282</v>
      </c>
      <c r="AD45" s="84"/>
      <c r="AE45" s="84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70" t="s">
        <v>132</v>
      </c>
      <c r="AQ45" s="69">
        <v>2009</v>
      </c>
      <c r="AR45" s="17">
        <v>172</v>
      </c>
      <c r="AS45" s="17">
        <v>224</v>
      </c>
      <c r="AT45" s="122">
        <v>280</v>
      </c>
      <c r="AU45" s="84">
        <v>12.2</v>
      </c>
      <c r="AV45" s="84">
        <v>225</v>
      </c>
      <c r="AW45" s="15"/>
      <c r="AX45" s="15"/>
    </row>
    <row r="46" spans="1:59" s="23" customFormat="1" ht="15" customHeight="1" x14ac:dyDescent="0.25">
      <c r="A46" s="38">
        <v>44</v>
      </c>
      <c r="B46" s="196" t="s">
        <v>187</v>
      </c>
      <c r="C46" s="156">
        <v>2007</v>
      </c>
      <c r="D46" s="158" t="s">
        <v>14</v>
      </c>
      <c r="E46" s="55">
        <v>196</v>
      </c>
      <c r="F46" s="55">
        <v>260</v>
      </c>
      <c r="G46" s="55">
        <v>332</v>
      </c>
      <c r="H46" s="55">
        <v>26.9</v>
      </c>
      <c r="I46" s="55">
        <v>278</v>
      </c>
      <c r="J46" s="57">
        <f t="shared" si="12"/>
        <v>29.700000000000003</v>
      </c>
      <c r="K46" s="57">
        <f t="shared" si="13"/>
        <v>40.462500000000006</v>
      </c>
      <c r="L46" s="57">
        <f t="shared" si="14"/>
        <v>49.3</v>
      </c>
      <c r="M46" s="57">
        <f t="shared" si="15"/>
        <v>60.319999999999993</v>
      </c>
      <c r="N46" s="57">
        <f t="shared" si="16"/>
        <v>55.1</v>
      </c>
      <c r="O46" s="57">
        <f t="shared" si="17"/>
        <v>234.88249999999999</v>
      </c>
      <c r="P46" s="57" t="str">
        <f t="shared" si="18"/>
        <v>C</v>
      </c>
      <c r="Q46" s="57" t="str">
        <f t="shared" si="19"/>
        <v>C</v>
      </c>
      <c r="R46" s="57" t="str">
        <f t="shared" si="20"/>
        <v>D</v>
      </c>
      <c r="S46" s="57" t="str">
        <f t="shared" si="21"/>
        <v>B</v>
      </c>
      <c r="T46" s="57" t="str">
        <f t="shared" si="22"/>
        <v>C</v>
      </c>
      <c r="U46" s="154" t="str">
        <f t="shared" si="23"/>
        <v>C</v>
      </c>
      <c r="V46" s="43"/>
      <c r="W46" s="95" t="s">
        <v>315</v>
      </c>
      <c r="X46" s="69">
        <v>2009</v>
      </c>
      <c r="Y46" s="55">
        <v>192</v>
      </c>
      <c r="Z46" s="55">
        <v>254</v>
      </c>
      <c r="AA46" s="84">
        <v>326</v>
      </c>
      <c r="AB46" s="84">
        <v>20.2</v>
      </c>
      <c r="AC46" s="84">
        <v>280</v>
      </c>
      <c r="AD46" s="84"/>
      <c r="AE46" s="84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55" t="s">
        <v>127</v>
      </c>
      <c r="AQ46" s="69">
        <v>2010</v>
      </c>
      <c r="AR46" s="17">
        <v>180</v>
      </c>
      <c r="AS46" s="17">
        <v>241</v>
      </c>
      <c r="AT46" s="84">
        <v>316</v>
      </c>
      <c r="AU46" s="84">
        <v>16.3</v>
      </c>
      <c r="AV46" s="84">
        <v>243</v>
      </c>
      <c r="AW46" s="15"/>
      <c r="AX46" s="15"/>
    </row>
    <row r="47" spans="1:59" s="23" customFormat="1" ht="15" customHeight="1" x14ac:dyDescent="0.25">
      <c r="A47" s="38">
        <v>45</v>
      </c>
      <c r="B47" s="195" t="s">
        <v>99</v>
      </c>
      <c r="C47" s="69">
        <v>2008</v>
      </c>
      <c r="D47" s="61" t="s">
        <v>16</v>
      </c>
      <c r="E47" s="55">
        <v>188</v>
      </c>
      <c r="F47" s="59">
        <v>248</v>
      </c>
      <c r="G47" s="70">
        <v>336</v>
      </c>
      <c r="H47" s="70">
        <v>27.3</v>
      </c>
      <c r="I47" s="70">
        <v>300</v>
      </c>
      <c r="J47" s="57">
        <f t="shared" si="12"/>
        <v>8.1000000000000014</v>
      </c>
      <c r="K47" s="57">
        <f t="shared" si="13"/>
        <v>15.562500000000002</v>
      </c>
      <c r="L47" s="57">
        <f t="shared" si="14"/>
        <v>60.9</v>
      </c>
      <c r="M47" s="57">
        <f t="shared" si="15"/>
        <v>62.64</v>
      </c>
      <c r="N47" s="57">
        <f t="shared" si="16"/>
        <v>87</v>
      </c>
      <c r="O47" s="57">
        <f t="shared" si="17"/>
        <v>234.20249999999999</v>
      </c>
      <c r="P47" s="57" t="str">
        <f t="shared" si="18"/>
        <v>D</v>
      </c>
      <c r="Q47" s="57" t="str">
        <f t="shared" si="19"/>
        <v>D</v>
      </c>
      <c r="R47" s="57" t="str">
        <f t="shared" si="20"/>
        <v>B</v>
      </c>
      <c r="S47" s="57" t="str">
        <f t="shared" si="21"/>
        <v>B</v>
      </c>
      <c r="T47" s="57" t="str">
        <f t="shared" si="22"/>
        <v>A</v>
      </c>
      <c r="U47" s="154" t="str">
        <f t="shared" si="23"/>
        <v>C</v>
      </c>
      <c r="V47" s="43"/>
      <c r="W47" s="15"/>
      <c r="X47" s="15"/>
      <c r="Y47" s="15"/>
      <c r="Z47" s="15"/>
      <c r="AA47" s="15"/>
      <c r="AB47" s="15"/>
      <c r="AC47" s="15"/>
      <c r="AD47" s="84"/>
      <c r="AE47" s="84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55" t="s">
        <v>129</v>
      </c>
      <c r="AQ47" s="69">
        <v>2009</v>
      </c>
      <c r="AR47" s="17">
        <v>182</v>
      </c>
      <c r="AS47" s="17">
        <v>242</v>
      </c>
      <c r="AT47" s="84">
        <v>310</v>
      </c>
      <c r="AU47" s="84">
        <v>22.1</v>
      </c>
      <c r="AV47" s="84">
        <v>241</v>
      </c>
      <c r="AW47" s="15"/>
      <c r="AX47" s="15"/>
    </row>
    <row r="48" spans="1:59" s="23" customFormat="1" ht="15" customHeight="1" x14ac:dyDescent="0.25">
      <c r="A48" s="38">
        <v>46</v>
      </c>
      <c r="B48" s="185" t="s">
        <v>176</v>
      </c>
      <c r="C48" s="156">
        <v>2007</v>
      </c>
      <c r="D48" s="158" t="s">
        <v>15</v>
      </c>
      <c r="E48" s="55">
        <v>195</v>
      </c>
      <c r="F48" s="55">
        <v>253</v>
      </c>
      <c r="G48" s="55">
        <v>336</v>
      </c>
      <c r="H48" s="55">
        <v>28.5</v>
      </c>
      <c r="I48" s="55">
        <v>271</v>
      </c>
      <c r="J48" s="61">
        <f t="shared" ref="J48:J79" si="24">MAX(0,(E48-185)*5.4)*0.5</f>
        <v>27</v>
      </c>
      <c r="K48" s="61">
        <f t="shared" si="13"/>
        <v>25.937500000000004</v>
      </c>
      <c r="L48" s="61">
        <f t="shared" si="14"/>
        <v>60.9</v>
      </c>
      <c r="M48" s="61">
        <f t="shared" si="15"/>
        <v>69.599999999999994</v>
      </c>
      <c r="N48" s="61">
        <f t="shared" si="16"/>
        <v>44.949999999999996</v>
      </c>
      <c r="O48" s="61">
        <f t="shared" si="17"/>
        <v>228.38749999999999</v>
      </c>
      <c r="P48" s="61" t="str">
        <f t="shared" si="18"/>
        <v>C</v>
      </c>
      <c r="Q48" s="61" t="str">
        <f t="shared" si="19"/>
        <v>C</v>
      </c>
      <c r="R48" s="61" t="str">
        <f t="shared" si="20"/>
        <v>B</v>
      </c>
      <c r="S48" s="61" t="str">
        <f t="shared" si="21"/>
        <v>B</v>
      </c>
      <c r="T48" s="61" t="str">
        <f t="shared" si="22"/>
        <v>D</v>
      </c>
      <c r="U48" s="61" t="str">
        <f t="shared" si="23"/>
        <v>C</v>
      </c>
      <c r="V48" s="43"/>
      <c r="W48" s="15"/>
      <c r="X48" s="15"/>
      <c r="Y48" s="15"/>
      <c r="Z48" s="15"/>
      <c r="AA48" s="15"/>
      <c r="AB48" s="15"/>
      <c r="AC48" s="15"/>
      <c r="AD48" s="84"/>
      <c r="AE48" s="84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55" t="s">
        <v>130</v>
      </c>
      <c r="AQ48" s="69">
        <v>2009</v>
      </c>
      <c r="AR48" s="17">
        <v>185</v>
      </c>
      <c r="AS48" s="17">
        <v>242</v>
      </c>
      <c r="AT48" s="84">
        <v>316</v>
      </c>
      <c r="AU48" s="84">
        <v>25.6</v>
      </c>
      <c r="AV48" s="84">
        <v>246</v>
      </c>
      <c r="AW48" s="15"/>
      <c r="AX48" s="15"/>
    </row>
    <row r="49" spans="1:50" s="23" customFormat="1" ht="15" customHeight="1" x14ac:dyDescent="0.25">
      <c r="A49" s="48">
        <v>47</v>
      </c>
      <c r="B49" s="185" t="s">
        <v>131</v>
      </c>
      <c r="C49" s="69">
        <v>2010</v>
      </c>
      <c r="D49" s="61" t="s">
        <v>122</v>
      </c>
      <c r="E49" s="55">
        <v>190</v>
      </c>
      <c r="F49" s="55">
        <v>252</v>
      </c>
      <c r="G49" s="55">
        <v>336</v>
      </c>
      <c r="H49" s="55">
        <v>28.1</v>
      </c>
      <c r="I49" s="55">
        <v>282</v>
      </c>
      <c r="J49" s="61">
        <f t="shared" si="24"/>
        <v>13.5</v>
      </c>
      <c r="K49" s="61">
        <f t="shared" si="13"/>
        <v>23.862500000000001</v>
      </c>
      <c r="L49" s="61">
        <f t="shared" si="14"/>
        <v>60.9</v>
      </c>
      <c r="M49" s="61">
        <f t="shared" si="15"/>
        <v>67.28</v>
      </c>
      <c r="N49" s="61">
        <f t="shared" si="16"/>
        <v>60.9</v>
      </c>
      <c r="O49" s="61">
        <f t="shared" si="17"/>
        <v>226.4425</v>
      </c>
      <c r="P49" s="61" t="str">
        <f t="shared" si="18"/>
        <v>D</v>
      </c>
      <c r="Q49" s="61" t="str">
        <f t="shared" si="19"/>
        <v>D</v>
      </c>
      <c r="R49" s="61" t="str">
        <f t="shared" si="20"/>
        <v>B</v>
      </c>
      <c r="S49" s="61" t="str">
        <f t="shared" si="21"/>
        <v>B</v>
      </c>
      <c r="T49" s="61" t="str">
        <f t="shared" si="22"/>
        <v>B</v>
      </c>
      <c r="U49" s="61" t="str">
        <f t="shared" si="23"/>
        <v>C</v>
      </c>
      <c r="V49" s="43"/>
      <c r="W49" s="15"/>
      <c r="X49" s="15"/>
      <c r="Y49" s="15"/>
      <c r="Z49" s="15"/>
      <c r="AA49" s="15"/>
      <c r="AB49" s="15"/>
      <c r="AC49" s="15"/>
      <c r="AD49" s="84"/>
      <c r="AE49" s="84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61" t="s">
        <v>133</v>
      </c>
      <c r="AQ49" s="69">
        <v>2009</v>
      </c>
      <c r="AR49" s="17">
        <v>187</v>
      </c>
      <c r="AS49" s="17">
        <v>246</v>
      </c>
      <c r="AT49" s="84">
        <v>314</v>
      </c>
      <c r="AU49" s="84">
        <v>18.7</v>
      </c>
      <c r="AV49" s="84">
        <v>254</v>
      </c>
      <c r="AW49" s="15"/>
      <c r="AX49" s="15"/>
    </row>
    <row r="50" spans="1:50" s="23" customFormat="1" ht="15" customHeight="1" x14ac:dyDescent="0.25">
      <c r="A50" s="38">
        <v>48</v>
      </c>
      <c r="B50" s="62" t="s">
        <v>260</v>
      </c>
      <c r="C50" s="69">
        <v>2008</v>
      </c>
      <c r="D50" s="158" t="s">
        <v>13</v>
      </c>
      <c r="E50" s="55">
        <v>193</v>
      </c>
      <c r="F50" s="55">
        <v>253</v>
      </c>
      <c r="G50" s="55">
        <v>338</v>
      </c>
      <c r="H50" s="55">
        <v>22.8</v>
      </c>
      <c r="I50" s="55">
        <v>291</v>
      </c>
      <c r="J50" s="57">
        <f t="shared" si="24"/>
        <v>21.6</v>
      </c>
      <c r="K50" s="57">
        <f t="shared" si="13"/>
        <v>25.937500000000004</v>
      </c>
      <c r="L50" s="57">
        <f t="shared" si="14"/>
        <v>66.7</v>
      </c>
      <c r="M50" s="57">
        <f t="shared" si="15"/>
        <v>36.540000000000006</v>
      </c>
      <c r="N50" s="57">
        <f t="shared" si="16"/>
        <v>73.95</v>
      </c>
      <c r="O50" s="57">
        <f t="shared" si="17"/>
        <v>224.72750000000002</v>
      </c>
      <c r="P50" s="57" t="str">
        <f t="shared" si="18"/>
        <v>D</v>
      </c>
      <c r="Q50" s="57" t="str">
        <f t="shared" si="19"/>
        <v>D</v>
      </c>
      <c r="R50" s="57" t="str">
        <f t="shared" si="20"/>
        <v>B</v>
      </c>
      <c r="S50" s="57" t="str">
        <f t="shared" si="21"/>
        <v>D</v>
      </c>
      <c r="T50" s="57" t="str">
        <f t="shared" si="22"/>
        <v>B</v>
      </c>
      <c r="U50" s="154" t="str">
        <f t="shared" si="23"/>
        <v>C</v>
      </c>
      <c r="V50" s="43"/>
      <c r="W50" s="15"/>
      <c r="X50" s="15"/>
      <c r="Y50" s="15"/>
      <c r="Z50" s="15"/>
      <c r="AA50" s="15"/>
      <c r="AB50" s="15"/>
      <c r="AC50" s="15"/>
      <c r="AD50" s="84"/>
      <c r="AE50" s="84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49" t="s">
        <v>134</v>
      </c>
      <c r="AQ50" s="69">
        <v>2009</v>
      </c>
      <c r="AR50" s="17">
        <v>190</v>
      </c>
      <c r="AS50" s="17">
        <v>248</v>
      </c>
      <c r="AT50" s="84">
        <v>320</v>
      </c>
      <c r="AU50" s="84">
        <v>16.8</v>
      </c>
      <c r="AV50" s="84">
        <v>252</v>
      </c>
      <c r="AW50" s="15"/>
      <c r="AX50" s="15"/>
    </row>
    <row r="51" spans="1:50" s="23" customFormat="1" ht="15" customHeight="1" x14ac:dyDescent="0.25">
      <c r="A51" s="38">
        <v>49</v>
      </c>
      <c r="B51" s="195" t="s">
        <v>104</v>
      </c>
      <c r="C51" s="69">
        <v>2008</v>
      </c>
      <c r="D51" s="61" t="s">
        <v>16</v>
      </c>
      <c r="E51" s="55">
        <v>198</v>
      </c>
      <c r="F51" s="55">
        <v>266</v>
      </c>
      <c r="G51" s="55">
        <v>336</v>
      </c>
      <c r="H51" s="55">
        <v>20.2</v>
      </c>
      <c r="I51" s="55">
        <v>277</v>
      </c>
      <c r="J51" s="61">
        <f t="shared" si="24"/>
        <v>35.1</v>
      </c>
      <c r="K51" s="61">
        <f t="shared" si="13"/>
        <v>52.912500000000001</v>
      </c>
      <c r="L51" s="61">
        <f t="shared" si="14"/>
        <v>60.9</v>
      </c>
      <c r="M51" s="61">
        <f t="shared" si="15"/>
        <v>21.459999999999994</v>
      </c>
      <c r="N51" s="61">
        <f t="shared" si="16"/>
        <v>53.65</v>
      </c>
      <c r="O51" s="61">
        <f t="shared" si="17"/>
        <v>224.02250000000001</v>
      </c>
      <c r="P51" s="61" t="str">
        <f t="shared" si="18"/>
        <v>B</v>
      </c>
      <c r="Q51" s="61" t="str">
        <f t="shared" si="19"/>
        <v>B</v>
      </c>
      <c r="R51" s="61" t="str">
        <f t="shared" si="20"/>
        <v>B</v>
      </c>
      <c r="S51" s="61" t="str">
        <f t="shared" si="21"/>
        <v>D</v>
      </c>
      <c r="T51" s="61" t="str">
        <f t="shared" si="22"/>
        <v>C</v>
      </c>
      <c r="U51" s="61" t="str">
        <f t="shared" si="23"/>
        <v>C</v>
      </c>
      <c r="V51" s="43"/>
      <c r="W51" s="15"/>
      <c r="X51" s="15"/>
      <c r="Y51" s="15"/>
      <c r="Z51" s="15"/>
      <c r="AA51" s="15"/>
      <c r="AB51" s="15"/>
      <c r="AC51" s="15"/>
      <c r="AD51" s="84"/>
      <c r="AE51" s="84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44" t="s">
        <v>135</v>
      </c>
      <c r="AQ51" s="69">
        <v>2010</v>
      </c>
      <c r="AR51" s="17">
        <v>186</v>
      </c>
      <c r="AS51" s="17">
        <v>242</v>
      </c>
      <c r="AT51" s="84">
        <v>318</v>
      </c>
      <c r="AU51" s="84">
        <v>21.7</v>
      </c>
      <c r="AV51" s="84">
        <v>250</v>
      </c>
      <c r="AW51" s="15"/>
      <c r="AX51" s="15"/>
    </row>
    <row r="52" spans="1:50" s="23" customFormat="1" ht="15" customHeight="1" x14ac:dyDescent="0.3">
      <c r="A52" s="38">
        <v>50</v>
      </c>
      <c r="B52" s="197" t="s">
        <v>347</v>
      </c>
      <c r="C52" s="61">
        <v>2009</v>
      </c>
      <c r="D52" s="158" t="s">
        <v>34</v>
      </c>
      <c r="E52" s="61">
        <v>186</v>
      </c>
      <c r="F52" s="61">
        <v>245</v>
      </c>
      <c r="G52" s="61">
        <v>332</v>
      </c>
      <c r="H52" s="61">
        <v>32</v>
      </c>
      <c r="I52" s="61">
        <v>290</v>
      </c>
      <c r="J52" s="57">
        <f t="shared" si="24"/>
        <v>2.7</v>
      </c>
      <c r="K52" s="57">
        <f t="shared" si="13"/>
        <v>9.3375000000000004</v>
      </c>
      <c r="L52" s="57">
        <f t="shared" si="14"/>
        <v>49.3</v>
      </c>
      <c r="M52" s="57">
        <f t="shared" si="15"/>
        <v>89.899999999999991</v>
      </c>
      <c r="N52" s="57">
        <f t="shared" si="16"/>
        <v>72.5</v>
      </c>
      <c r="O52" s="57">
        <f t="shared" si="17"/>
        <v>223.73749999999998</v>
      </c>
      <c r="P52" s="57" t="str">
        <f t="shared" si="18"/>
        <v>D</v>
      </c>
      <c r="Q52" s="57" t="str">
        <f t="shared" si="19"/>
        <v>D</v>
      </c>
      <c r="R52" s="57" t="str">
        <f t="shared" si="20"/>
        <v>D</v>
      </c>
      <c r="S52" s="57" t="str">
        <f t="shared" si="21"/>
        <v>A</v>
      </c>
      <c r="T52" s="57" t="str">
        <f t="shared" si="22"/>
        <v>B</v>
      </c>
      <c r="U52" s="154" t="str">
        <f t="shared" si="23"/>
        <v>C</v>
      </c>
      <c r="V52" s="46"/>
      <c r="W52" s="15"/>
      <c r="X52" s="15"/>
      <c r="Y52" s="15"/>
      <c r="Z52" s="15"/>
      <c r="AA52" s="15"/>
      <c r="AB52" s="15"/>
      <c r="AC52" s="15"/>
      <c r="AD52" s="84"/>
      <c r="AE52" s="84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27" t="s">
        <v>136</v>
      </c>
      <c r="AQ52" s="69">
        <v>2010</v>
      </c>
      <c r="AR52" s="17">
        <v>186</v>
      </c>
      <c r="AS52" s="17">
        <v>244</v>
      </c>
      <c r="AT52" s="84">
        <v>308</v>
      </c>
      <c r="AU52" s="84">
        <v>16.5</v>
      </c>
      <c r="AV52" s="84">
        <v>238</v>
      </c>
      <c r="AW52" s="15"/>
      <c r="AX52" s="15"/>
    </row>
    <row r="53" spans="1:50" s="23" customFormat="1" ht="15" customHeight="1" x14ac:dyDescent="0.25">
      <c r="A53" s="38">
        <v>51</v>
      </c>
      <c r="B53" s="184" t="s">
        <v>189</v>
      </c>
      <c r="C53" s="156">
        <v>2009</v>
      </c>
      <c r="D53" s="158" t="s">
        <v>14</v>
      </c>
      <c r="E53" s="55">
        <v>198</v>
      </c>
      <c r="F53" s="55">
        <v>260</v>
      </c>
      <c r="G53" s="55">
        <v>334</v>
      </c>
      <c r="H53" s="55">
        <v>29.4</v>
      </c>
      <c r="I53" s="55">
        <v>252</v>
      </c>
      <c r="J53" s="57">
        <f t="shared" si="24"/>
        <v>35.1</v>
      </c>
      <c r="K53" s="57">
        <f t="shared" si="13"/>
        <v>40.462500000000006</v>
      </c>
      <c r="L53" s="57">
        <f t="shared" si="14"/>
        <v>55.1</v>
      </c>
      <c r="M53" s="57">
        <f t="shared" si="15"/>
        <v>74.819999999999993</v>
      </c>
      <c r="N53" s="57">
        <f t="shared" si="16"/>
        <v>17.399999999999999</v>
      </c>
      <c r="O53" s="57">
        <f t="shared" si="17"/>
        <v>222.88249999999999</v>
      </c>
      <c r="P53" s="57" t="str">
        <f t="shared" si="18"/>
        <v>B</v>
      </c>
      <c r="Q53" s="57" t="str">
        <f t="shared" si="19"/>
        <v>B</v>
      </c>
      <c r="R53" s="57" t="str">
        <f t="shared" si="20"/>
        <v>C</v>
      </c>
      <c r="S53" s="57" t="str">
        <f t="shared" si="21"/>
        <v>B</v>
      </c>
      <c r="T53" s="57" t="str">
        <f t="shared" si="22"/>
        <v>D</v>
      </c>
      <c r="U53" s="154" t="str">
        <f t="shared" si="23"/>
        <v>C</v>
      </c>
      <c r="V53" s="43"/>
      <c r="W53" s="15"/>
      <c r="X53" s="15"/>
      <c r="Y53" s="15"/>
      <c r="Z53" s="15"/>
      <c r="AA53" s="15"/>
      <c r="AB53" s="15"/>
      <c r="AC53" s="15"/>
      <c r="AD53" s="84"/>
      <c r="AE53" s="84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17" t="s">
        <v>138</v>
      </c>
      <c r="AQ53" s="69">
        <v>2010</v>
      </c>
      <c r="AR53" s="17">
        <v>180</v>
      </c>
      <c r="AS53" s="17">
        <v>243</v>
      </c>
      <c r="AT53" s="84">
        <v>306</v>
      </c>
      <c r="AU53" s="84">
        <v>20.9</v>
      </c>
      <c r="AV53" s="84">
        <v>226</v>
      </c>
      <c r="AW53" s="15"/>
      <c r="AX53" s="15"/>
    </row>
    <row r="54" spans="1:50" s="23" customFormat="1" ht="15" customHeight="1" x14ac:dyDescent="0.25">
      <c r="A54" s="38">
        <v>52</v>
      </c>
      <c r="B54" s="195" t="s">
        <v>29</v>
      </c>
      <c r="C54" s="69">
        <v>2006</v>
      </c>
      <c r="D54" s="61" t="s">
        <v>16</v>
      </c>
      <c r="E54" s="55">
        <v>193</v>
      </c>
      <c r="F54" s="59">
        <v>249</v>
      </c>
      <c r="G54" s="156">
        <v>330</v>
      </c>
      <c r="H54" s="156">
        <v>33.200000000000003</v>
      </c>
      <c r="I54" s="156">
        <v>269</v>
      </c>
      <c r="J54" s="57">
        <f t="shared" si="24"/>
        <v>21.6</v>
      </c>
      <c r="K54" s="57">
        <f t="shared" si="13"/>
        <v>17.637500000000003</v>
      </c>
      <c r="L54" s="57">
        <f t="shared" si="14"/>
        <v>43.5</v>
      </c>
      <c r="M54" s="57">
        <f t="shared" si="15"/>
        <v>96.860000000000014</v>
      </c>
      <c r="N54" s="57">
        <f t="shared" si="16"/>
        <v>42.05</v>
      </c>
      <c r="O54" s="57">
        <f t="shared" si="17"/>
        <v>221.64750000000004</v>
      </c>
      <c r="P54" s="57" t="str">
        <f t="shared" si="18"/>
        <v>D</v>
      </c>
      <c r="Q54" s="57" t="str">
        <f t="shared" si="19"/>
        <v>D</v>
      </c>
      <c r="R54" s="57" t="str">
        <f t="shared" si="20"/>
        <v>D</v>
      </c>
      <c r="S54" s="57" t="str">
        <f t="shared" si="21"/>
        <v>A</v>
      </c>
      <c r="T54" s="57" t="str">
        <f t="shared" si="22"/>
        <v>D</v>
      </c>
      <c r="U54" s="154" t="str">
        <f t="shared" si="23"/>
        <v>C</v>
      </c>
      <c r="V54" s="43"/>
      <c r="W54" s="15"/>
      <c r="X54" s="15"/>
      <c r="Y54" s="15"/>
      <c r="Z54" s="15"/>
      <c r="AA54" s="15"/>
      <c r="AB54" s="15"/>
      <c r="AC54" s="15"/>
      <c r="AD54" s="84"/>
      <c r="AE54" s="84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17" t="s">
        <v>139</v>
      </c>
      <c r="AQ54" s="69">
        <v>2011</v>
      </c>
      <c r="AR54" s="17">
        <v>190.5</v>
      </c>
      <c r="AS54" s="17">
        <v>254</v>
      </c>
      <c r="AT54" s="84">
        <v>314</v>
      </c>
      <c r="AU54" s="84">
        <v>17.100000000000001</v>
      </c>
      <c r="AV54" s="84">
        <v>249</v>
      </c>
      <c r="AW54" s="15"/>
      <c r="AX54" s="15"/>
    </row>
    <row r="55" spans="1:50" s="23" customFormat="1" ht="15" customHeight="1" x14ac:dyDescent="0.25">
      <c r="A55" s="38">
        <v>53</v>
      </c>
      <c r="B55" s="198" t="s">
        <v>282</v>
      </c>
      <c r="C55" s="156">
        <v>2010</v>
      </c>
      <c r="D55" s="61" t="s">
        <v>22</v>
      </c>
      <c r="E55" s="55">
        <v>195</v>
      </c>
      <c r="F55" s="55">
        <v>261</v>
      </c>
      <c r="G55" s="55">
        <v>328</v>
      </c>
      <c r="H55" s="55">
        <v>29.4</v>
      </c>
      <c r="I55" s="55">
        <v>267</v>
      </c>
      <c r="J55" s="57">
        <f t="shared" si="24"/>
        <v>27</v>
      </c>
      <c r="K55" s="57">
        <f t="shared" si="13"/>
        <v>42.537500000000001</v>
      </c>
      <c r="L55" s="57">
        <f t="shared" si="14"/>
        <v>37.699999999999996</v>
      </c>
      <c r="M55" s="57">
        <f t="shared" si="15"/>
        <v>74.819999999999993</v>
      </c>
      <c r="N55" s="57">
        <f t="shared" si="16"/>
        <v>39.15</v>
      </c>
      <c r="O55" s="57">
        <f t="shared" si="17"/>
        <v>221.20749999999998</v>
      </c>
      <c r="P55" s="57" t="str">
        <f t="shared" si="18"/>
        <v>C</v>
      </c>
      <c r="Q55" s="57" t="str">
        <f t="shared" si="19"/>
        <v>C</v>
      </c>
      <c r="R55" s="57" t="str">
        <f t="shared" si="20"/>
        <v>D</v>
      </c>
      <c r="S55" s="57" t="str">
        <f t="shared" si="21"/>
        <v>B</v>
      </c>
      <c r="T55" s="57" t="str">
        <f t="shared" si="22"/>
        <v>D</v>
      </c>
      <c r="U55" s="154" t="str">
        <f t="shared" si="23"/>
        <v>C</v>
      </c>
      <c r="V55" s="43"/>
      <c r="W55" s="15"/>
      <c r="X55" s="15"/>
      <c r="Y55" s="15"/>
      <c r="Z55" s="15"/>
      <c r="AA55" s="15"/>
      <c r="AB55" s="15"/>
      <c r="AC55" s="15"/>
      <c r="AD55" s="84"/>
      <c r="AE55" s="84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17" t="s">
        <v>140</v>
      </c>
      <c r="AQ55" s="69">
        <v>2007</v>
      </c>
      <c r="AR55" s="17">
        <v>168</v>
      </c>
      <c r="AS55" s="17">
        <v>221</v>
      </c>
      <c r="AT55" s="84">
        <v>295</v>
      </c>
      <c r="AU55" s="84">
        <v>21.9</v>
      </c>
      <c r="AV55" s="84">
        <v>253</v>
      </c>
      <c r="AW55" s="15"/>
      <c r="AX55" s="15"/>
    </row>
    <row r="56" spans="1:50" s="23" customFormat="1" ht="15" customHeight="1" x14ac:dyDescent="0.25">
      <c r="A56" s="38">
        <v>54</v>
      </c>
      <c r="B56" s="184" t="s">
        <v>218</v>
      </c>
      <c r="C56" s="69">
        <v>2009</v>
      </c>
      <c r="D56" s="158" t="s">
        <v>34</v>
      </c>
      <c r="E56" s="55">
        <v>192</v>
      </c>
      <c r="F56" s="55">
        <v>252</v>
      </c>
      <c r="G56" s="55">
        <v>332</v>
      </c>
      <c r="H56" s="55">
        <v>29.6</v>
      </c>
      <c r="I56" s="55">
        <v>276</v>
      </c>
      <c r="J56" s="57">
        <f t="shared" si="24"/>
        <v>18.900000000000002</v>
      </c>
      <c r="K56" s="57">
        <f t="shared" si="13"/>
        <v>23.862500000000001</v>
      </c>
      <c r="L56" s="57">
        <f t="shared" si="14"/>
        <v>49.3</v>
      </c>
      <c r="M56" s="57">
        <f t="shared" si="15"/>
        <v>75.98</v>
      </c>
      <c r="N56" s="57">
        <f t="shared" si="16"/>
        <v>52.199999999999996</v>
      </c>
      <c r="O56" s="57">
        <f t="shared" si="17"/>
        <v>220.24250000000001</v>
      </c>
      <c r="P56" s="57" t="str">
        <f t="shared" si="18"/>
        <v>D</v>
      </c>
      <c r="Q56" s="57" t="str">
        <f t="shared" si="19"/>
        <v>D</v>
      </c>
      <c r="R56" s="57" t="str">
        <f t="shared" si="20"/>
        <v>D</v>
      </c>
      <c r="S56" s="57" t="str">
        <f t="shared" si="21"/>
        <v>B</v>
      </c>
      <c r="T56" s="57" t="str">
        <f t="shared" si="22"/>
        <v>C</v>
      </c>
      <c r="U56" s="154" t="str">
        <f t="shared" si="23"/>
        <v>C</v>
      </c>
      <c r="V56" s="43"/>
      <c r="W56" s="168" t="s">
        <v>142</v>
      </c>
      <c r="X56" s="55"/>
      <c r="Y56" s="55"/>
      <c r="Z56" s="55"/>
      <c r="AA56" s="84"/>
      <c r="AB56" s="84"/>
      <c r="AC56" s="84"/>
      <c r="AD56" s="84"/>
      <c r="AE56" s="84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50" t="s">
        <v>141</v>
      </c>
      <c r="AQ56" s="69">
        <v>2010</v>
      </c>
      <c r="AR56" s="17">
        <v>176</v>
      </c>
      <c r="AS56" s="17">
        <v>232</v>
      </c>
      <c r="AT56" s="84">
        <v>275</v>
      </c>
      <c r="AU56" s="84">
        <v>9.9</v>
      </c>
      <c r="AV56" s="84">
        <v>215</v>
      </c>
      <c r="AW56" s="15"/>
      <c r="AX56" s="15"/>
    </row>
    <row r="57" spans="1:50" s="23" customFormat="1" ht="15" customHeight="1" x14ac:dyDescent="0.25">
      <c r="A57" s="38">
        <v>55</v>
      </c>
      <c r="B57" s="184" t="s">
        <v>67</v>
      </c>
      <c r="C57" s="69">
        <v>2007</v>
      </c>
      <c r="D57" s="158" t="s">
        <v>21</v>
      </c>
      <c r="E57" s="55">
        <v>191</v>
      </c>
      <c r="F57" s="55">
        <v>248</v>
      </c>
      <c r="G57" s="55">
        <v>318</v>
      </c>
      <c r="H57" s="55">
        <v>20.5</v>
      </c>
      <c r="I57" s="55">
        <v>347</v>
      </c>
      <c r="J57" s="57">
        <f t="shared" si="24"/>
        <v>16.200000000000003</v>
      </c>
      <c r="K57" s="57">
        <f t="shared" si="13"/>
        <v>15.562500000000002</v>
      </c>
      <c r="L57" s="57">
        <f t="shared" si="14"/>
        <v>8.6999999999999993</v>
      </c>
      <c r="M57" s="57">
        <f t="shared" si="15"/>
        <v>23.2</v>
      </c>
      <c r="N57" s="57">
        <f t="shared" si="16"/>
        <v>155.15</v>
      </c>
      <c r="O57" s="57">
        <f t="shared" si="17"/>
        <v>218.8125</v>
      </c>
      <c r="P57" s="57" t="str">
        <f t="shared" si="18"/>
        <v>D</v>
      </c>
      <c r="Q57" s="57" t="str">
        <f t="shared" si="19"/>
        <v>D</v>
      </c>
      <c r="R57" s="57" t="str">
        <f t="shared" si="20"/>
        <v>D</v>
      </c>
      <c r="S57" s="57" t="str">
        <f t="shared" si="21"/>
        <v>D</v>
      </c>
      <c r="T57" s="57" t="str">
        <f t="shared" si="22"/>
        <v>A</v>
      </c>
      <c r="U57" s="154" t="str">
        <f t="shared" si="23"/>
        <v>C</v>
      </c>
      <c r="V57" s="43"/>
      <c r="W57" s="86" t="s">
        <v>43</v>
      </c>
      <c r="X57" s="156">
        <v>2011</v>
      </c>
      <c r="Y57" s="55">
        <v>190</v>
      </c>
      <c r="Z57" s="55">
        <v>249</v>
      </c>
      <c r="AA57" s="84">
        <v>342</v>
      </c>
      <c r="AB57" s="84">
        <v>30</v>
      </c>
      <c r="AC57" s="84">
        <v>287</v>
      </c>
      <c r="AD57" s="84"/>
      <c r="AE57" s="84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28"/>
      <c r="AR57" s="217"/>
      <c r="AS57" s="216"/>
      <c r="AT57" s="15"/>
      <c r="AU57" s="15"/>
      <c r="AV57" s="15"/>
      <c r="AW57" s="15"/>
      <c r="AX57" s="15"/>
    </row>
    <row r="58" spans="1:50" s="23" customFormat="1" ht="15" customHeight="1" x14ac:dyDescent="0.3">
      <c r="A58" s="38">
        <v>56</v>
      </c>
      <c r="B58" s="185" t="s">
        <v>126</v>
      </c>
      <c r="C58" s="69">
        <v>2010</v>
      </c>
      <c r="D58" s="61" t="s">
        <v>122</v>
      </c>
      <c r="E58" s="55">
        <v>191</v>
      </c>
      <c r="F58" s="55">
        <v>252</v>
      </c>
      <c r="G58" s="55">
        <v>338</v>
      </c>
      <c r="H58" s="55">
        <v>25.65</v>
      </c>
      <c r="I58" s="55">
        <v>280</v>
      </c>
      <c r="J58" s="57">
        <f t="shared" si="24"/>
        <v>16.200000000000003</v>
      </c>
      <c r="K58" s="57">
        <f t="shared" si="13"/>
        <v>23.862500000000001</v>
      </c>
      <c r="L58" s="57">
        <f t="shared" si="14"/>
        <v>66.7</v>
      </c>
      <c r="M58" s="57">
        <f t="shared" si="15"/>
        <v>53.069999999999993</v>
      </c>
      <c r="N58" s="57">
        <f t="shared" si="16"/>
        <v>58</v>
      </c>
      <c r="O58" s="57">
        <f t="shared" si="17"/>
        <v>217.83249999999998</v>
      </c>
      <c r="P58" s="57" t="str">
        <f t="shared" si="18"/>
        <v>D</v>
      </c>
      <c r="Q58" s="57" t="str">
        <f t="shared" si="19"/>
        <v>D</v>
      </c>
      <c r="R58" s="57" t="str">
        <f t="shared" si="20"/>
        <v>B</v>
      </c>
      <c r="S58" s="57" t="str">
        <f t="shared" si="21"/>
        <v>C</v>
      </c>
      <c r="T58" s="57" t="str">
        <f t="shared" si="22"/>
        <v>C</v>
      </c>
      <c r="U58" s="154" t="str">
        <f t="shared" si="23"/>
        <v>C</v>
      </c>
      <c r="V58" s="46"/>
      <c r="W58" s="95" t="s">
        <v>69</v>
      </c>
      <c r="X58" s="156">
        <v>2008</v>
      </c>
      <c r="Y58" s="55">
        <v>194</v>
      </c>
      <c r="Z58" s="55">
        <v>253</v>
      </c>
      <c r="AA58" s="84">
        <v>324</v>
      </c>
      <c r="AB58" s="84">
        <v>22.5</v>
      </c>
      <c r="AC58" s="84">
        <v>256</v>
      </c>
      <c r="AD58" s="84"/>
      <c r="AE58" s="84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28"/>
      <c r="AR58" s="216"/>
      <c r="AS58" s="216"/>
      <c r="AT58" s="15"/>
      <c r="AU58" s="15"/>
      <c r="AV58" s="15"/>
      <c r="AW58" s="15"/>
      <c r="AX58" s="15"/>
    </row>
    <row r="59" spans="1:50" s="23" customFormat="1" ht="15" customHeight="1" x14ac:dyDescent="0.25">
      <c r="A59" s="38">
        <v>57</v>
      </c>
      <c r="B59" s="62" t="s">
        <v>286</v>
      </c>
      <c r="C59" s="156">
        <v>2008</v>
      </c>
      <c r="D59" s="61" t="s">
        <v>22</v>
      </c>
      <c r="E59" s="55">
        <v>199</v>
      </c>
      <c r="F59" s="55">
        <v>261</v>
      </c>
      <c r="G59" s="55">
        <v>340</v>
      </c>
      <c r="H59" s="55">
        <v>18</v>
      </c>
      <c r="I59" s="55">
        <v>277</v>
      </c>
      <c r="J59" s="57">
        <f t="shared" si="24"/>
        <v>37.800000000000004</v>
      </c>
      <c r="K59" s="57">
        <f t="shared" si="13"/>
        <v>42.537500000000001</v>
      </c>
      <c r="L59" s="57">
        <f t="shared" si="14"/>
        <v>72.5</v>
      </c>
      <c r="M59" s="57">
        <f t="shared" si="15"/>
        <v>8.6999999999999993</v>
      </c>
      <c r="N59" s="57">
        <f t="shared" si="16"/>
        <v>53.65</v>
      </c>
      <c r="O59" s="57">
        <f t="shared" si="17"/>
        <v>215.1875</v>
      </c>
      <c r="P59" s="57" t="str">
        <f t="shared" si="18"/>
        <v>B</v>
      </c>
      <c r="Q59" s="57" t="str">
        <f t="shared" si="19"/>
        <v>B</v>
      </c>
      <c r="R59" s="57" t="str">
        <f t="shared" si="20"/>
        <v>B</v>
      </c>
      <c r="S59" s="57" t="str">
        <f t="shared" si="21"/>
        <v>D</v>
      </c>
      <c r="T59" s="57" t="str">
        <f t="shared" si="22"/>
        <v>C</v>
      </c>
      <c r="U59" s="154" t="str">
        <f t="shared" si="23"/>
        <v>C</v>
      </c>
      <c r="V59" s="43"/>
      <c r="W59" s="86" t="s">
        <v>68</v>
      </c>
      <c r="X59" s="156">
        <v>2009</v>
      </c>
      <c r="Y59" s="55">
        <v>189</v>
      </c>
      <c r="Z59" s="55">
        <v>248</v>
      </c>
      <c r="AA59" s="84">
        <v>318</v>
      </c>
      <c r="AB59" s="84">
        <v>19.399999999999999</v>
      </c>
      <c r="AC59" s="84">
        <v>246</v>
      </c>
      <c r="AD59" s="84"/>
      <c r="AE59" s="84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34"/>
      <c r="AR59" s="217"/>
      <c r="AS59" s="216"/>
      <c r="AT59" s="15"/>
      <c r="AU59" s="15"/>
      <c r="AV59" s="15"/>
      <c r="AW59" s="15"/>
      <c r="AX59" s="15"/>
    </row>
    <row r="60" spans="1:50" s="23" customFormat="1" ht="15" customHeight="1" x14ac:dyDescent="0.25">
      <c r="A60" s="38">
        <v>58</v>
      </c>
      <c r="B60" s="195" t="s">
        <v>354</v>
      </c>
      <c r="C60" s="156">
        <v>2009</v>
      </c>
      <c r="D60" s="158" t="s">
        <v>14</v>
      </c>
      <c r="E60" s="156">
        <v>189</v>
      </c>
      <c r="F60" s="156">
        <v>247</v>
      </c>
      <c r="G60" s="156">
        <v>336</v>
      </c>
      <c r="H60" s="156">
        <v>24.9</v>
      </c>
      <c r="I60" s="156">
        <v>295</v>
      </c>
      <c r="J60" s="61">
        <f t="shared" si="24"/>
        <v>10.8</v>
      </c>
      <c r="K60" s="61">
        <f t="shared" si="13"/>
        <v>13.487500000000001</v>
      </c>
      <c r="L60" s="61">
        <f t="shared" si="14"/>
        <v>60.9</v>
      </c>
      <c r="M60" s="61">
        <f t="shared" si="15"/>
        <v>48.719999999999992</v>
      </c>
      <c r="N60" s="61">
        <f t="shared" si="16"/>
        <v>79.75</v>
      </c>
      <c r="O60" s="61">
        <f t="shared" si="17"/>
        <v>213.6575</v>
      </c>
      <c r="P60" s="61" t="str">
        <f t="shared" si="18"/>
        <v>D</v>
      </c>
      <c r="Q60" s="61" t="str">
        <f t="shared" si="19"/>
        <v>D</v>
      </c>
      <c r="R60" s="61" t="str">
        <f t="shared" si="20"/>
        <v>B</v>
      </c>
      <c r="S60" s="61" t="str">
        <f t="shared" si="21"/>
        <v>D</v>
      </c>
      <c r="T60" s="61" t="str">
        <f t="shared" si="22"/>
        <v>B</v>
      </c>
      <c r="U60" s="61" t="str">
        <f t="shared" si="23"/>
        <v>C</v>
      </c>
      <c r="V60" s="43"/>
      <c r="W60" s="91" t="s">
        <v>345</v>
      </c>
      <c r="X60" s="162">
        <v>2011</v>
      </c>
      <c r="Y60" s="75">
        <v>187</v>
      </c>
      <c r="Z60" s="75">
        <v>242</v>
      </c>
      <c r="AA60" s="162">
        <v>328</v>
      </c>
      <c r="AB60" s="162">
        <v>19.8</v>
      </c>
      <c r="AC60" s="162">
        <v>290</v>
      </c>
      <c r="AD60" s="84"/>
      <c r="AE60" s="84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28"/>
      <c r="AR60" s="216"/>
      <c r="AS60" s="216"/>
      <c r="AT60" s="15"/>
      <c r="AU60" s="15"/>
      <c r="AV60" s="15"/>
      <c r="AW60" s="15"/>
      <c r="AX60" s="15"/>
    </row>
    <row r="61" spans="1:50" s="23" customFormat="1" ht="15" customHeight="1" x14ac:dyDescent="0.3">
      <c r="A61" s="38">
        <v>59</v>
      </c>
      <c r="B61" s="195" t="s">
        <v>356</v>
      </c>
      <c r="C61" s="156">
        <v>2006</v>
      </c>
      <c r="D61" s="61" t="s">
        <v>16</v>
      </c>
      <c r="E61" s="156">
        <v>182</v>
      </c>
      <c r="F61" s="156">
        <v>240</v>
      </c>
      <c r="G61" s="156">
        <v>334</v>
      </c>
      <c r="H61" s="156">
        <v>30</v>
      </c>
      <c r="I61" s="156">
        <v>295</v>
      </c>
      <c r="J61" s="57">
        <f t="shared" si="24"/>
        <v>0</v>
      </c>
      <c r="K61" s="57">
        <f t="shared" si="13"/>
        <v>0</v>
      </c>
      <c r="L61" s="57">
        <f t="shared" si="14"/>
        <v>55.1</v>
      </c>
      <c r="M61" s="57">
        <f t="shared" si="15"/>
        <v>78.3</v>
      </c>
      <c r="N61" s="57">
        <f t="shared" si="16"/>
        <v>79.75</v>
      </c>
      <c r="O61" s="57">
        <f t="shared" si="17"/>
        <v>213.15</v>
      </c>
      <c r="P61" s="57" t="str">
        <f t="shared" si="18"/>
        <v>D</v>
      </c>
      <c r="Q61" s="57" t="str">
        <f t="shared" si="19"/>
        <v>D</v>
      </c>
      <c r="R61" s="57" t="str">
        <f t="shared" si="20"/>
        <v>C</v>
      </c>
      <c r="S61" s="57" t="str">
        <f t="shared" si="21"/>
        <v>B</v>
      </c>
      <c r="T61" s="57" t="str">
        <f t="shared" si="22"/>
        <v>B</v>
      </c>
      <c r="U61" s="154" t="str">
        <f t="shared" si="23"/>
        <v>C</v>
      </c>
      <c r="V61" s="46"/>
      <c r="W61" s="91" t="s">
        <v>342</v>
      </c>
      <c r="X61" s="162">
        <v>2008</v>
      </c>
      <c r="Y61" s="75">
        <v>174</v>
      </c>
      <c r="Z61" s="75">
        <v>227</v>
      </c>
      <c r="AA61" s="162">
        <v>308</v>
      </c>
      <c r="AB61" s="162">
        <v>17.2</v>
      </c>
      <c r="AC61" s="162">
        <v>239</v>
      </c>
      <c r="AD61" s="84"/>
      <c r="AE61" s="84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15"/>
      <c r="AQ61" s="15"/>
      <c r="AR61" s="15"/>
      <c r="AS61" s="15"/>
      <c r="AT61" s="15"/>
      <c r="AU61" s="15"/>
      <c r="AV61" s="15"/>
      <c r="AW61" s="15"/>
      <c r="AX61" s="15"/>
    </row>
    <row r="62" spans="1:50" s="23" customFormat="1" ht="15" customHeight="1" x14ac:dyDescent="0.3">
      <c r="A62" s="38">
        <v>60</v>
      </c>
      <c r="B62" s="195" t="s">
        <v>100</v>
      </c>
      <c r="C62" s="69">
        <v>2008</v>
      </c>
      <c r="D62" s="61" t="s">
        <v>16</v>
      </c>
      <c r="E62" s="55">
        <v>187</v>
      </c>
      <c r="F62" s="55">
        <v>246</v>
      </c>
      <c r="G62" s="156">
        <v>336</v>
      </c>
      <c r="H62" s="156">
        <v>30.1</v>
      </c>
      <c r="I62" s="156">
        <v>277</v>
      </c>
      <c r="J62" s="57">
        <f t="shared" si="24"/>
        <v>5.4</v>
      </c>
      <c r="K62" s="57">
        <f t="shared" si="13"/>
        <v>11.412500000000001</v>
      </c>
      <c r="L62" s="57">
        <f t="shared" si="14"/>
        <v>60.9</v>
      </c>
      <c r="M62" s="57">
        <f t="shared" si="15"/>
        <v>78.88000000000001</v>
      </c>
      <c r="N62" s="57">
        <f t="shared" si="16"/>
        <v>53.65</v>
      </c>
      <c r="O62" s="57">
        <f t="shared" si="17"/>
        <v>210.24250000000004</v>
      </c>
      <c r="P62" s="57" t="str">
        <f t="shared" si="18"/>
        <v>D</v>
      </c>
      <c r="Q62" s="57" t="str">
        <f t="shared" si="19"/>
        <v>D</v>
      </c>
      <c r="R62" s="57" t="str">
        <f t="shared" si="20"/>
        <v>B</v>
      </c>
      <c r="S62" s="57" t="str">
        <f t="shared" si="21"/>
        <v>B</v>
      </c>
      <c r="T62" s="57" t="str">
        <f t="shared" si="22"/>
        <v>C</v>
      </c>
      <c r="U62" s="154" t="str">
        <f t="shared" si="23"/>
        <v>C</v>
      </c>
      <c r="V62" s="46"/>
      <c r="W62" s="91" t="s">
        <v>343</v>
      </c>
      <c r="X62" s="162">
        <v>2008</v>
      </c>
      <c r="Y62" s="75">
        <v>177</v>
      </c>
      <c r="Z62" s="75">
        <v>231</v>
      </c>
      <c r="AA62" s="162">
        <v>308</v>
      </c>
      <c r="AB62" s="162">
        <v>16</v>
      </c>
      <c r="AC62" s="162">
        <v>242</v>
      </c>
      <c r="AD62" s="84"/>
      <c r="AE62" s="84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15"/>
      <c r="AQ62" s="15"/>
      <c r="AR62" s="15"/>
      <c r="AS62" s="15"/>
      <c r="AT62" s="15"/>
      <c r="AU62" s="15"/>
      <c r="AV62" s="15"/>
      <c r="AW62" s="15"/>
      <c r="AX62" s="15"/>
    </row>
    <row r="63" spans="1:50" s="23" customFormat="1" ht="15" customHeight="1" x14ac:dyDescent="0.3">
      <c r="A63" s="38">
        <v>61</v>
      </c>
      <c r="B63" s="199" t="s">
        <v>274</v>
      </c>
      <c r="C63" s="69">
        <v>2010</v>
      </c>
      <c r="D63" s="61" t="s">
        <v>17</v>
      </c>
      <c r="E63" s="55">
        <v>186</v>
      </c>
      <c r="F63" s="55">
        <v>245</v>
      </c>
      <c r="G63" s="55">
        <v>334</v>
      </c>
      <c r="H63" s="55">
        <v>25.9</v>
      </c>
      <c r="I63" s="55">
        <v>301</v>
      </c>
      <c r="J63" s="57">
        <f t="shared" si="24"/>
        <v>2.7</v>
      </c>
      <c r="K63" s="57">
        <f t="shared" si="13"/>
        <v>9.3375000000000004</v>
      </c>
      <c r="L63" s="57">
        <f t="shared" si="14"/>
        <v>55.1</v>
      </c>
      <c r="M63" s="57">
        <f t="shared" si="15"/>
        <v>54.519999999999989</v>
      </c>
      <c r="N63" s="57">
        <f t="shared" si="16"/>
        <v>88.45</v>
      </c>
      <c r="O63" s="57">
        <f t="shared" si="17"/>
        <v>210.10750000000002</v>
      </c>
      <c r="P63" s="57" t="str">
        <f t="shared" si="18"/>
        <v>D</v>
      </c>
      <c r="Q63" s="57" t="str">
        <f t="shared" si="19"/>
        <v>D</v>
      </c>
      <c r="R63" s="57" t="str">
        <f t="shared" si="20"/>
        <v>C</v>
      </c>
      <c r="S63" s="57" t="str">
        <f t="shared" si="21"/>
        <v>C</v>
      </c>
      <c r="T63" s="57" t="str">
        <f t="shared" si="22"/>
        <v>A</v>
      </c>
      <c r="U63" s="154" t="str">
        <f t="shared" si="23"/>
        <v>C</v>
      </c>
      <c r="V63" s="46"/>
      <c r="W63" s="91" t="s">
        <v>344</v>
      </c>
      <c r="X63" s="162">
        <v>2010</v>
      </c>
      <c r="Y63" s="162">
        <v>181</v>
      </c>
      <c r="Z63" s="75">
        <v>240</v>
      </c>
      <c r="AA63" s="162">
        <v>310</v>
      </c>
      <c r="AB63" s="162">
        <v>22.5</v>
      </c>
      <c r="AC63" s="162">
        <v>257</v>
      </c>
      <c r="AD63" s="84"/>
      <c r="AE63" s="84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15"/>
      <c r="AQ63" s="15"/>
      <c r="AR63" s="15"/>
      <c r="AS63" s="15"/>
      <c r="AT63" s="15"/>
      <c r="AU63" s="15"/>
      <c r="AV63" s="15"/>
      <c r="AW63" s="15"/>
      <c r="AX63" s="15"/>
    </row>
    <row r="64" spans="1:50" s="23" customFormat="1" ht="15" customHeight="1" x14ac:dyDescent="0.3">
      <c r="A64" s="38">
        <v>62</v>
      </c>
      <c r="B64" s="62" t="s">
        <v>269</v>
      </c>
      <c r="C64" s="69">
        <v>2010</v>
      </c>
      <c r="D64" s="61" t="s">
        <v>17</v>
      </c>
      <c r="E64" s="55">
        <v>198</v>
      </c>
      <c r="F64" s="55">
        <v>261</v>
      </c>
      <c r="G64" s="55">
        <v>330</v>
      </c>
      <c r="H64" s="55">
        <v>25.3</v>
      </c>
      <c r="I64" s="55">
        <v>266</v>
      </c>
      <c r="J64" s="57">
        <f t="shared" si="24"/>
        <v>35.1</v>
      </c>
      <c r="K64" s="57">
        <f t="shared" si="13"/>
        <v>42.537500000000001</v>
      </c>
      <c r="L64" s="57">
        <f t="shared" si="14"/>
        <v>43.5</v>
      </c>
      <c r="M64" s="57">
        <f t="shared" si="15"/>
        <v>51.04</v>
      </c>
      <c r="N64" s="57">
        <f t="shared" si="16"/>
        <v>37.699999999999996</v>
      </c>
      <c r="O64" s="57">
        <f t="shared" si="17"/>
        <v>209.8775</v>
      </c>
      <c r="P64" s="57" t="str">
        <f t="shared" si="18"/>
        <v>B</v>
      </c>
      <c r="Q64" s="57" t="str">
        <f t="shared" si="19"/>
        <v>B</v>
      </c>
      <c r="R64" s="57" t="str">
        <f t="shared" si="20"/>
        <v>D</v>
      </c>
      <c r="S64" s="57" t="str">
        <f t="shared" si="21"/>
        <v>C</v>
      </c>
      <c r="T64" s="57" t="str">
        <f t="shared" si="22"/>
        <v>D</v>
      </c>
      <c r="U64" s="154" t="str">
        <f t="shared" si="23"/>
        <v>C</v>
      </c>
      <c r="V64" s="46"/>
      <c r="W64" s="15"/>
      <c r="X64" s="15"/>
      <c r="Y64" s="15"/>
      <c r="Z64" s="15"/>
      <c r="AA64" s="15"/>
      <c r="AB64" s="15"/>
      <c r="AC64" s="15"/>
      <c r="AD64" s="84"/>
      <c r="AE64" s="84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15"/>
      <c r="AQ64" s="15"/>
      <c r="AR64" s="15"/>
      <c r="AS64" s="15"/>
      <c r="AT64" s="15"/>
      <c r="AU64" s="15"/>
      <c r="AV64" s="15"/>
      <c r="AW64" s="15"/>
      <c r="AX64" s="15"/>
    </row>
    <row r="65" spans="1:50" s="23" customFormat="1" ht="15" customHeight="1" x14ac:dyDescent="0.25">
      <c r="A65" s="38">
        <v>63</v>
      </c>
      <c r="B65" s="169" t="s">
        <v>289</v>
      </c>
      <c r="C65" s="156">
        <v>2007</v>
      </c>
      <c r="D65" s="61" t="s">
        <v>156</v>
      </c>
      <c r="E65" s="156">
        <v>193</v>
      </c>
      <c r="F65" s="156">
        <v>255</v>
      </c>
      <c r="G65" s="156">
        <v>332</v>
      </c>
      <c r="H65" s="156">
        <v>29.5</v>
      </c>
      <c r="I65" s="156">
        <v>263</v>
      </c>
      <c r="J65" s="57">
        <f t="shared" si="24"/>
        <v>21.6</v>
      </c>
      <c r="K65" s="57">
        <f t="shared" si="13"/>
        <v>30.087500000000002</v>
      </c>
      <c r="L65" s="57">
        <f t="shared" si="14"/>
        <v>49.3</v>
      </c>
      <c r="M65" s="57">
        <f t="shared" si="15"/>
        <v>75.399999999999991</v>
      </c>
      <c r="N65" s="57">
        <f t="shared" si="16"/>
        <v>33.35</v>
      </c>
      <c r="O65" s="57">
        <f t="shared" si="17"/>
        <v>209.73749999999998</v>
      </c>
      <c r="P65" s="57" t="str">
        <f t="shared" si="18"/>
        <v>D</v>
      </c>
      <c r="Q65" s="57" t="str">
        <f t="shared" si="19"/>
        <v>D</v>
      </c>
      <c r="R65" s="57" t="str">
        <f t="shared" si="20"/>
        <v>D</v>
      </c>
      <c r="S65" s="57" t="str">
        <f t="shared" si="21"/>
        <v>B</v>
      </c>
      <c r="T65" s="57" t="str">
        <f t="shared" si="22"/>
        <v>D</v>
      </c>
      <c r="U65" s="154" t="str">
        <f t="shared" si="23"/>
        <v>C</v>
      </c>
      <c r="V65" s="43"/>
      <c r="W65" s="168" t="s">
        <v>24</v>
      </c>
      <c r="X65" s="55"/>
      <c r="Y65" s="55"/>
      <c r="Z65" s="55"/>
      <c r="AA65" s="84"/>
      <c r="AB65" s="84"/>
      <c r="AC65" s="84"/>
      <c r="AD65" s="84"/>
      <c r="AE65" s="84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17" t="s">
        <v>23</v>
      </c>
      <c r="AQ65" s="69">
        <v>2008</v>
      </c>
      <c r="AR65" s="17">
        <v>199</v>
      </c>
      <c r="AS65" s="17">
        <v>262</v>
      </c>
      <c r="AT65" s="84">
        <v>340</v>
      </c>
      <c r="AU65" s="84">
        <v>23</v>
      </c>
      <c r="AV65" s="84">
        <v>258</v>
      </c>
      <c r="AW65" s="15"/>
      <c r="AX65" s="15"/>
    </row>
    <row r="66" spans="1:50" s="23" customFormat="1" ht="15" customHeight="1" x14ac:dyDescent="0.3">
      <c r="A66" s="38">
        <v>64</v>
      </c>
      <c r="B66" s="197" t="s">
        <v>339</v>
      </c>
      <c r="C66" s="55">
        <v>2009</v>
      </c>
      <c r="D66" s="158" t="s">
        <v>362</v>
      </c>
      <c r="E66" s="61">
        <v>194</v>
      </c>
      <c r="F66" s="61">
        <v>253</v>
      </c>
      <c r="G66" s="61">
        <v>332</v>
      </c>
      <c r="H66" s="61">
        <v>25.4</v>
      </c>
      <c r="I66" s="61">
        <v>280</v>
      </c>
      <c r="J66" s="61">
        <f t="shared" si="24"/>
        <v>24.3</v>
      </c>
      <c r="K66" s="61">
        <f t="shared" si="13"/>
        <v>25.937500000000004</v>
      </c>
      <c r="L66" s="61">
        <f t="shared" si="14"/>
        <v>49.3</v>
      </c>
      <c r="M66" s="61">
        <f t="shared" si="15"/>
        <v>51.61999999999999</v>
      </c>
      <c r="N66" s="61">
        <f t="shared" si="16"/>
        <v>58</v>
      </c>
      <c r="O66" s="61">
        <f t="shared" si="17"/>
        <v>209.15749999999997</v>
      </c>
      <c r="P66" s="61" t="str">
        <f t="shared" si="18"/>
        <v>D</v>
      </c>
      <c r="Q66" s="61" t="str">
        <f t="shared" si="19"/>
        <v>D</v>
      </c>
      <c r="R66" s="61" t="str">
        <f t="shared" si="20"/>
        <v>D</v>
      </c>
      <c r="S66" s="61" t="str">
        <f t="shared" si="21"/>
        <v>C</v>
      </c>
      <c r="T66" s="61" t="str">
        <f t="shared" si="22"/>
        <v>C</v>
      </c>
      <c r="U66" s="61" t="str">
        <f t="shared" si="23"/>
        <v>C</v>
      </c>
      <c r="V66" s="43"/>
      <c r="W66" s="132" t="s">
        <v>316</v>
      </c>
      <c r="X66" s="55">
        <v>2009</v>
      </c>
      <c r="Y66" s="156">
        <v>187</v>
      </c>
      <c r="Z66" s="156">
        <v>243</v>
      </c>
      <c r="AA66" s="162">
        <v>320</v>
      </c>
      <c r="AB66" s="162">
        <v>25.35</v>
      </c>
      <c r="AC66" s="162">
        <v>260</v>
      </c>
      <c r="AD66" s="84"/>
      <c r="AE66" s="84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27" t="s">
        <v>144</v>
      </c>
      <c r="AQ66" s="69">
        <v>2007</v>
      </c>
      <c r="AR66" s="17">
        <v>192</v>
      </c>
      <c r="AS66" s="17">
        <v>253</v>
      </c>
      <c r="AT66" s="84">
        <v>338</v>
      </c>
      <c r="AU66" s="84">
        <v>30.4</v>
      </c>
      <c r="AV66" s="84">
        <v>284</v>
      </c>
      <c r="AW66" s="15"/>
      <c r="AX66" s="15"/>
    </row>
    <row r="67" spans="1:50" s="23" customFormat="1" ht="15" customHeight="1" x14ac:dyDescent="0.25">
      <c r="A67" s="38">
        <v>65</v>
      </c>
      <c r="B67" s="160" t="s">
        <v>50</v>
      </c>
      <c r="C67" s="55">
        <v>2008</v>
      </c>
      <c r="D67" s="158" t="s">
        <v>360</v>
      </c>
      <c r="E67" s="55">
        <v>194</v>
      </c>
      <c r="F67" s="55">
        <v>258</v>
      </c>
      <c r="G67" s="55">
        <v>334</v>
      </c>
      <c r="H67" s="55">
        <v>24.3</v>
      </c>
      <c r="I67" s="55">
        <v>273</v>
      </c>
      <c r="J67" s="57">
        <f t="shared" si="24"/>
        <v>24.3</v>
      </c>
      <c r="K67" s="57">
        <f t="shared" ref="K67:K98" si="25">MAX(0,(F67-240.5)*4.15)*0.5</f>
        <v>36.3125</v>
      </c>
      <c r="L67" s="57">
        <f t="shared" ref="L67:L98" si="26">MAX(0,(G67-315)*2.9)</f>
        <v>55.1</v>
      </c>
      <c r="M67" s="57">
        <f t="shared" ref="M67:M98" si="27">MAX(0,(H67-16.5)*5.8)</f>
        <v>45.24</v>
      </c>
      <c r="N67" s="57">
        <f t="shared" ref="N67:N98" si="28">MAX(0,(I67-240)*1.45)</f>
        <v>47.85</v>
      </c>
      <c r="O67" s="57">
        <f t="shared" ref="O67:O98" si="29">SUM(J67:N67)</f>
        <v>208.80250000000001</v>
      </c>
      <c r="P67" s="57" t="str">
        <f t="shared" ref="P67:P98" si="30">IF(J67&gt;=80/2,"A",IF(J67&gt;=60/2,"B",IF(J67&gt;=50/2,"C","D")))</f>
        <v>D</v>
      </c>
      <c r="Q67" s="57" t="str">
        <f t="shared" ref="Q67:Q98" si="31">IF(J67&gt;=80/2,"A",IF(J67&gt;=60/2,"B",IF(J67&gt;=50/2,"C","D")))</f>
        <v>D</v>
      </c>
      <c r="R67" s="57" t="str">
        <f t="shared" ref="R67:R98" si="32">IF(L67&gt;=80,"A",IF(L67&gt;=60,"B",IF(L67&gt;=50,"C","D")))</f>
        <v>C</v>
      </c>
      <c r="S67" s="57" t="str">
        <f t="shared" ref="S67:S98" si="33">IF(M67&gt;=80,"A",IF(M67&gt;=60,"B",IF(M67&gt;=50,"C","D")))</f>
        <v>D</v>
      </c>
      <c r="T67" s="57" t="str">
        <f t="shared" ref="T67:T98" si="34">IF(N67&gt;=80,"A",IF(N67&gt;=60,"B",IF(N67&gt;=50,"C","D")))</f>
        <v>D</v>
      </c>
      <c r="U67" s="154" t="str">
        <f t="shared" ref="U67:U98" si="35">IF(O67&gt;=290,"A",IF(O67&gt;=240,"B",IF(O67&gt;=200,"C","D")))</f>
        <v>C</v>
      </c>
      <c r="V67" s="43"/>
      <c r="W67" s="86" t="s">
        <v>62</v>
      </c>
      <c r="X67" s="55">
        <v>2008</v>
      </c>
      <c r="Y67" s="55">
        <v>196</v>
      </c>
      <c r="Z67" s="55">
        <v>253</v>
      </c>
      <c r="AA67" s="84">
        <v>336</v>
      </c>
      <c r="AB67" s="84">
        <v>23.3</v>
      </c>
      <c r="AC67" s="84">
        <v>295</v>
      </c>
      <c r="AD67" s="84"/>
      <c r="AE67" s="84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91" t="s">
        <v>357</v>
      </c>
      <c r="AQ67" s="156">
        <v>2007</v>
      </c>
      <c r="AR67" s="162">
        <v>192</v>
      </c>
      <c r="AS67" s="162">
        <v>253</v>
      </c>
      <c r="AT67" s="162">
        <v>334</v>
      </c>
      <c r="AU67" s="162">
        <v>31.3</v>
      </c>
      <c r="AV67" s="162">
        <v>280</v>
      </c>
      <c r="AW67" s="15"/>
      <c r="AX67" s="15"/>
    </row>
    <row r="68" spans="1:50" s="23" customFormat="1" ht="15" customHeight="1" x14ac:dyDescent="0.25">
      <c r="A68" s="48">
        <v>66</v>
      </c>
      <c r="B68" s="185" t="s">
        <v>246</v>
      </c>
      <c r="C68" s="55">
        <v>2007</v>
      </c>
      <c r="D68" s="158" t="s">
        <v>360</v>
      </c>
      <c r="E68" s="55">
        <v>200</v>
      </c>
      <c r="F68" s="55">
        <v>259</v>
      </c>
      <c r="G68" s="55">
        <v>330</v>
      </c>
      <c r="H68" s="55">
        <v>26.2</v>
      </c>
      <c r="I68" s="55">
        <v>260</v>
      </c>
      <c r="J68" s="57">
        <f t="shared" si="24"/>
        <v>40.5</v>
      </c>
      <c r="K68" s="57">
        <f t="shared" si="25"/>
        <v>38.387500000000003</v>
      </c>
      <c r="L68" s="57">
        <f t="shared" si="26"/>
        <v>43.5</v>
      </c>
      <c r="M68" s="57">
        <f t="shared" si="27"/>
        <v>56.259999999999991</v>
      </c>
      <c r="N68" s="57">
        <f t="shared" si="28"/>
        <v>29</v>
      </c>
      <c r="O68" s="57">
        <f t="shared" si="29"/>
        <v>207.64749999999998</v>
      </c>
      <c r="P68" s="57" t="str">
        <f t="shared" si="30"/>
        <v>A</v>
      </c>
      <c r="Q68" s="57" t="str">
        <f t="shared" si="31"/>
        <v>A</v>
      </c>
      <c r="R68" s="57" t="str">
        <f t="shared" si="32"/>
        <v>D</v>
      </c>
      <c r="S68" s="57" t="str">
        <f t="shared" si="33"/>
        <v>C</v>
      </c>
      <c r="T68" s="57" t="str">
        <f t="shared" si="34"/>
        <v>D</v>
      </c>
      <c r="U68" s="154" t="str">
        <f t="shared" si="35"/>
        <v>C</v>
      </c>
      <c r="V68" s="43"/>
      <c r="W68" s="95" t="s">
        <v>143</v>
      </c>
      <c r="X68" s="69">
        <v>2009</v>
      </c>
      <c r="Y68" s="55">
        <v>196</v>
      </c>
      <c r="Z68" s="55">
        <v>257</v>
      </c>
      <c r="AA68" s="84">
        <v>328</v>
      </c>
      <c r="AB68" s="84">
        <v>27.7</v>
      </c>
      <c r="AC68" s="84">
        <v>246</v>
      </c>
      <c r="AD68" s="84"/>
      <c r="AE68" s="84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132" t="s">
        <v>23</v>
      </c>
      <c r="AQ68" s="156">
        <v>2008</v>
      </c>
      <c r="AR68" s="162">
        <v>200</v>
      </c>
      <c r="AS68" s="162">
        <v>262</v>
      </c>
      <c r="AT68" s="162">
        <v>338</v>
      </c>
      <c r="AU68" s="162">
        <v>23.5</v>
      </c>
      <c r="AV68" s="162">
        <v>277</v>
      </c>
      <c r="AW68" s="15"/>
      <c r="AX68" s="15"/>
    </row>
    <row r="69" spans="1:50" s="23" customFormat="1" ht="15" customHeight="1" x14ac:dyDescent="0.25">
      <c r="A69" s="38">
        <v>67</v>
      </c>
      <c r="B69" s="184" t="s">
        <v>160</v>
      </c>
      <c r="C69" s="156">
        <v>2006</v>
      </c>
      <c r="D69" s="61" t="s">
        <v>156</v>
      </c>
      <c r="E69" s="55">
        <v>192</v>
      </c>
      <c r="F69" s="55">
        <v>252</v>
      </c>
      <c r="G69" s="55">
        <v>334</v>
      </c>
      <c r="H69" s="55">
        <v>27.6</v>
      </c>
      <c r="I69" s="55">
        <v>271</v>
      </c>
      <c r="J69" s="57">
        <f t="shared" si="24"/>
        <v>18.900000000000002</v>
      </c>
      <c r="K69" s="57">
        <f t="shared" si="25"/>
        <v>23.862500000000001</v>
      </c>
      <c r="L69" s="57">
        <f t="shared" si="26"/>
        <v>55.1</v>
      </c>
      <c r="M69" s="57">
        <f t="shared" si="27"/>
        <v>64.38000000000001</v>
      </c>
      <c r="N69" s="57">
        <f t="shared" si="28"/>
        <v>44.949999999999996</v>
      </c>
      <c r="O69" s="57">
        <f t="shared" si="29"/>
        <v>207.1925</v>
      </c>
      <c r="P69" s="57" t="str">
        <f t="shared" si="30"/>
        <v>D</v>
      </c>
      <c r="Q69" s="57" t="str">
        <f t="shared" si="31"/>
        <v>D</v>
      </c>
      <c r="R69" s="57" t="str">
        <f t="shared" si="32"/>
        <v>C</v>
      </c>
      <c r="S69" s="57" t="str">
        <f t="shared" si="33"/>
        <v>B</v>
      </c>
      <c r="T69" s="57" t="str">
        <f t="shared" si="34"/>
        <v>D</v>
      </c>
      <c r="U69" s="154" t="str">
        <f t="shared" si="35"/>
        <v>C</v>
      </c>
      <c r="V69" s="43"/>
      <c r="W69" s="132" t="s">
        <v>317</v>
      </c>
      <c r="X69" s="69">
        <v>2009</v>
      </c>
      <c r="Y69" s="156">
        <v>182</v>
      </c>
      <c r="Z69" s="156">
        <v>238</v>
      </c>
      <c r="AA69" s="162">
        <v>318</v>
      </c>
      <c r="AB69" s="162">
        <v>18</v>
      </c>
      <c r="AC69" s="162">
        <v>263</v>
      </c>
      <c r="AD69" s="84"/>
      <c r="AE69" s="84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217"/>
      <c r="AR69" s="217"/>
      <c r="AS69" s="216"/>
      <c r="AT69" s="15"/>
      <c r="AU69" s="15"/>
      <c r="AV69" s="15"/>
      <c r="AW69" s="15"/>
      <c r="AX69" s="15"/>
    </row>
    <row r="70" spans="1:50" s="23" customFormat="1" ht="15" customHeight="1" x14ac:dyDescent="0.3">
      <c r="A70" s="38">
        <v>68</v>
      </c>
      <c r="B70" s="200" t="s">
        <v>42</v>
      </c>
      <c r="C70" s="69">
        <v>2009</v>
      </c>
      <c r="D70" s="158" t="s">
        <v>13</v>
      </c>
      <c r="E70" s="55">
        <v>194</v>
      </c>
      <c r="F70" s="55">
        <v>255</v>
      </c>
      <c r="G70" s="55">
        <v>336</v>
      </c>
      <c r="H70" s="55">
        <v>26</v>
      </c>
      <c r="I70" s="55">
        <v>265</v>
      </c>
      <c r="J70" s="57">
        <f t="shared" si="24"/>
        <v>24.3</v>
      </c>
      <c r="K70" s="57">
        <f t="shared" si="25"/>
        <v>30.087500000000002</v>
      </c>
      <c r="L70" s="57">
        <f t="shared" si="26"/>
        <v>60.9</v>
      </c>
      <c r="M70" s="57">
        <f t="shared" si="27"/>
        <v>55.1</v>
      </c>
      <c r="N70" s="57">
        <f t="shared" si="28"/>
        <v>36.25</v>
      </c>
      <c r="O70" s="57">
        <f t="shared" si="29"/>
        <v>206.63749999999999</v>
      </c>
      <c r="P70" s="57" t="str">
        <f t="shared" si="30"/>
        <v>D</v>
      </c>
      <c r="Q70" s="57" t="str">
        <f t="shared" si="31"/>
        <v>D</v>
      </c>
      <c r="R70" s="57" t="str">
        <f t="shared" si="32"/>
        <v>B</v>
      </c>
      <c r="S70" s="57" t="str">
        <f t="shared" si="33"/>
        <v>C</v>
      </c>
      <c r="T70" s="57" t="str">
        <f t="shared" si="34"/>
        <v>D</v>
      </c>
      <c r="U70" s="154" t="str">
        <f t="shared" si="35"/>
        <v>C</v>
      </c>
      <c r="V70" s="46"/>
      <c r="W70" s="221" t="s">
        <v>19</v>
      </c>
      <c r="X70" s="52"/>
      <c r="Y70" s="52"/>
      <c r="Z70" s="52"/>
      <c r="AA70" s="163"/>
      <c r="AB70" s="163"/>
      <c r="AC70" s="163"/>
      <c r="AD70" s="163"/>
      <c r="AE70" s="163"/>
      <c r="AF70" s="164"/>
      <c r="AG70" s="164"/>
      <c r="AH70" s="164"/>
      <c r="AI70" s="164"/>
      <c r="AJ70" s="164"/>
      <c r="AK70" s="164"/>
      <c r="AL70" s="164"/>
      <c r="AM70" s="164"/>
      <c r="AN70" s="164"/>
      <c r="AO70" s="164"/>
      <c r="AP70" s="164"/>
      <c r="AQ70" s="217"/>
      <c r="AR70" s="217"/>
      <c r="AS70" s="216"/>
      <c r="AT70" s="15"/>
      <c r="AU70" s="15"/>
      <c r="AV70" s="15"/>
      <c r="AW70" s="15"/>
      <c r="AX70" s="15"/>
    </row>
    <row r="71" spans="1:50" s="23" customFormat="1" ht="15" customHeight="1" x14ac:dyDescent="0.3">
      <c r="A71" s="38">
        <v>69</v>
      </c>
      <c r="B71" s="173" t="s">
        <v>30</v>
      </c>
      <c r="C71" s="156">
        <v>2009</v>
      </c>
      <c r="D71" s="61" t="s">
        <v>22</v>
      </c>
      <c r="E71" s="55">
        <v>197</v>
      </c>
      <c r="F71" s="55">
        <v>262</v>
      </c>
      <c r="G71" s="55">
        <v>330</v>
      </c>
      <c r="H71" s="55">
        <v>25.1</v>
      </c>
      <c r="I71" s="55">
        <v>260</v>
      </c>
      <c r="J71" s="57">
        <f t="shared" si="24"/>
        <v>32.400000000000006</v>
      </c>
      <c r="K71" s="57">
        <f t="shared" si="25"/>
        <v>44.612500000000004</v>
      </c>
      <c r="L71" s="57">
        <f t="shared" si="26"/>
        <v>43.5</v>
      </c>
      <c r="M71" s="57">
        <f t="shared" si="27"/>
        <v>49.88000000000001</v>
      </c>
      <c r="N71" s="57">
        <f t="shared" si="28"/>
        <v>29</v>
      </c>
      <c r="O71" s="57">
        <f t="shared" si="29"/>
        <v>199.39250000000004</v>
      </c>
      <c r="P71" s="57" t="str">
        <f t="shared" si="30"/>
        <v>B</v>
      </c>
      <c r="Q71" s="57" t="str">
        <f t="shared" si="31"/>
        <v>B</v>
      </c>
      <c r="R71" s="57" t="str">
        <f t="shared" si="32"/>
        <v>D</v>
      </c>
      <c r="S71" s="57" t="str">
        <f t="shared" si="33"/>
        <v>D</v>
      </c>
      <c r="T71" s="57" t="str">
        <f t="shared" si="34"/>
        <v>D</v>
      </c>
      <c r="U71" s="154" t="str">
        <f t="shared" si="35"/>
        <v>D</v>
      </c>
      <c r="V71" s="46"/>
      <c r="W71" s="86" t="s">
        <v>73</v>
      </c>
      <c r="X71" s="156">
        <v>2006</v>
      </c>
      <c r="Y71" s="55">
        <v>190</v>
      </c>
      <c r="Z71" s="55">
        <v>242</v>
      </c>
      <c r="AA71" s="84">
        <v>320</v>
      </c>
      <c r="AB71" s="84">
        <v>27.4</v>
      </c>
      <c r="AC71" s="84">
        <v>244</v>
      </c>
      <c r="AD71" s="84"/>
      <c r="AE71" s="84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202" t="s">
        <v>146</v>
      </c>
      <c r="AQ71" s="209">
        <v>2006</v>
      </c>
      <c r="AR71" s="202">
        <v>197</v>
      </c>
      <c r="AS71" s="202">
        <v>262</v>
      </c>
      <c r="AT71" s="202">
        <v>352</v>
      </c>
      <c r="AU71" s="202">
        <v>31.4</v>
      </c>
      <c r="AV71" s="202">
        <v>291</v>
      </c>
      <c r="AW71" s="15"/>
      <c r="AX71" s="15"/>
    </row>
    <row r="72" spans="1:50" s="23" customFormat="1" ht="15" customHeight="1" x14ac:dyDescent="0.3">
      <c r="A72" s="38">
        <v>70</v>
      </c>
      <c r="B72" s="165" t="s">
        <v>348</v>
      </c>
      <c r="C72" s="61">
        <v>2006</v>
      </c>
      <c r="D72" s="158" t="s">
        <v>34</v>
      </c>
      <c r="E72" s="61">
        <v>184</v>
      </c>
      <c r="F72" s="61">
        <v>243</v>
      </c>
      <c r="G72" s="61">
        <v>332</v>
      </c>
      <c r="H72" s="61">
        <v>26.2</v>
      </c>
      <c r="I72" s="61">
        <v>300</v>
      </c>
      <c r="J72" s="61">
        <f t="shared" si="24"/>
        <v>0</v>
      </c>
      <c r="K72" s="61">
        <f t="shared" si="25"/>
        <v>5.1875</v>
      </c>
      <c r="L72" s="61">
        <f t="shared" si="26"/>
        <v>49.3</v>
      </c>
      <c r="M72" s="61">
        <f t="shared" si="27"/>
        <v>56.259999999999991</v>
      </c>
      <c r="N72" s="61">
        <f t="shared" si="28"/>
        <v>87</v>
      </c>
      <c r="O72" s="61">
        <f t="shared" si="29"/>
        <v>197.7475</v>
      </c>
      <c r="P72" s="61" t="str">
        <f t="shared" si="30"/>
        <v>D</v>
      </c>
      <c r="Q72" s="61" t="str">
        <f t="shared" si="31"/>
        <v>D</v>
      </c>
      <c r="R72" s="61" t="str">
        <f t="shared" si="32"/>
        <v>D</v>
      </c>
      <c r="S72" s="61" t="str">
        <f t="shared" si="33"/>
        <v>C</v>
      </c>
      <c r="T72" s="61" t="str">
        <f t="shared" si="34"/>
        <v>A</v>
      </c>
      <c r="U72" s="61" t="str">
        <f t="shared" si="35"/>
        <v>D</v>
      </c>
      <c r="V72" s="43"/>
      <c r="W72" s="95" t="s">
        <v>148</v>
      </c>
      <c r="X72" s="156">
        <v>2008</v>
      </c>
      <c r="Y72" s="55">
        <v>191</v>
      </c>
      <c r="Z72" s="55">
        <v>247</v>
      </c>
      <c r="AA72" s="84">
        <v>328</v>
      </c>
      <c r="AB72" s="84">
        <v>21.5</v>
      </c>
      <c r="AC72" s="84">
        <v>280</v>
      </c>
      <c r="AD72" s="84"/>
      <c r="AE72" s="84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204" t="s">
        <v>147</v>
      </c>
      <c r="AQ72" s="209">
        <v>2007</v>
      </c>
      <c r="AR72" s="202">
        <v>189</v>
      </c>
      <c r="AS72" s="202">
        <v>245</v>
      </c>
      <c r="AT72" s="202">
        <v>340</v>
      </c>
      <c r="AU72" s="202">
        <v>23.1</v>
      </c>
      <c r="AV72" s="202">
        <v>291</v>
      </c>
      <c r="AW72" s="15"/>
      <c r="AX72" s="15"/>
    </row>
    <row r="73" spans="1:50" s="23" customFormat="1" ht="15" customHeight="1" x14ac:dyDescent="0.25">
      <c r="A73" s="38">
        <v>71</v>
      </c>
      <c r="B73" s="107" t="s">
        <v>276</v>
      </c>
      <c r="C73" s="69">
        <v>2009</v>
      </c>
      <c r="D73" s="61" t="s">
        <v>17</v>
      </c>
      <c r="E73" s="55">
        <v>187</v>
      </c>
      <c r="F73" s="55">
        <v>250</v>
      </c>
      <c r="G73" s="55">
        <v>326</v>
      </c>
      <c r="H73" s="55">
        <v>34</v>
      </c>
      <c r="I73" s="55">
        <v>267</v>
      </c>
      <c r="J73" s="57">
        <f t="shared" si="24"/>
        <v>5.4</v>
      </c>
      <c r="K73" s="57">
        <f t="shared" si="25"/>
        <v>19.712500000000002</v>
      </c>
      <c r="L73" s="57">
        <f t="shared" si="26"/>
        <v>31.9</v>
      </c>
      <c r="M73" s="57">
        <f t="shared" si="27"/>
        <v>101.5</v>
      </c>
      <c r="N73" s="57">
        <f t="shared" si="28"/>
        <v>39.15</v>
      </c>
      <c r="O73" s="57">
        <f t="shared" si="29"/>
        <v>197.66249999999999</v>
      </c>
      <c r="P73" s="57" t="str">
        <f t="shared" si="30"/>
        <v>D</v>
      </c>
      <c r="Q73" s="57" t="str">
        <f t="shared" si="31"/>
        <v>D</v>
      </c>
      <c r="R73" s="57" t="str">
        <f t="shared" si="32"/>
        <v>D</v>
      </c>
      <c r="S73" s="57" t="str">
        <f t="shared" si="33"/>
        <v>A</v>
      </c>
      <c r="T73" s="57" t="str">
        <f t="shared" si="34"/>
        <v>D</v>
      </c>
      <c r="U73" s="154" t="str">
        <f t="shared" si="35"/>
        <v>D</v>
      </c>
      <c r="V73" s="43"/>
      <c r="W73" s="86" t="s">
        <v>149</v>
      </c>
      <c r="X73" s="156">
        <v>2008</v>
      </c>
      <c r="Y73" s="55">
        <v>193</v>
      </c>
      <c r="Z73" s="55">
        <v>254</v>
      </c>
      <c r="AA73" s="84">
        <v>336</v>
      </c>
      <c r="AB73" s="84">
        <v>22</v>
      </c>
      <c r="AC73" s="84">
        <v>269</v>
      </c>
      <c r="AD73" s="84"/>
      <c r="AE73" s="84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202" t="s">
        <v>41</v>
      </c>
      <c r="AQ73" s="209">
        <v>2009</v>
      </c>
      <c r="AR73" s="202">
        <v>204</v>
      </c>
      <c r="AS73" s="202">
        <v>272</v>
      </c>
      <c r="AT73" s="202">
        <v>344</v>
      </c>
      <c r="AU73" s="202">
        <v>24.5</v>
      </c>
      <c r="AV73" s="202">
        <v>259</v>
      </c>
      <c r="AW73" s="15"/>
      <c r="AX73" s="15"/>
    </row>
    <row r="74" spans="1:50" s="23" customFormat="1" ht="15" customHeight="1" x14ac:dyDescent="0.25">
      <c r="A74" s="38">
        <v>72</v>
      </c>
      <c r="B74" s="180" t="s">
        <v>32</v>
      </c>
      <c r="C74" s="156">
        <v>2007</v>
      </c>
      <c r="D74" s="158" t="s">
        <v>359</v>
      </c>
      <c r="E74" s="55">
        <v>196</v>
      </c>
      <c r="F74" s="55">
        <v>253</v>
      </c>
      <c r="G74" s="55">
        <v>336</v>
      </c>
      <c r="H74" s="55">
        <v>21</v>
      </c>
      <c r="I74" s="55">
        <v>277</v>
      </c>
      <c r="J74" s="57">
        <f t="shared" si="24"/>
        <v>29.700000000000003</v>
      </c>
      <c r="K74" s="57">
        <f t="shared" si="25"/>
        <v>25.937500000000004</v>
      </c>
      <c r="L74" s="57">
        <f t="shared" si="26"/>
        <v>60.9</v>
      </c>
      <c r="M74" s="57">
        <f t="shared" si="27"/>
        <v>26.099999999999998</v>
      </c>
      <c r="N74" s="57">
        <f t="shared" si="28"/>
        <v>53.65</v>
      </c>
      <c r="O74" s="57">
        <f t="shared" si="29"/>
        <v>196.28749999999999</v>
      </c>
      <c r="P74" s="57" t="str">
        <f t="shared" si="30"/>
        <v>C</v>
      </c>
      <c r="Q74" s="57" t="str">
        <f t="shared" si="31"/>
        <v>C</v>
      </c>
      <c r="R74" s="57" t="str">
        <f t="shared" si="32"/>
        <v>B</v>
      </c>
      <c r="S74" s="57" t="str">
        <f t="shared" si="33"/>
        <v>D</v>
      </c>
      <c r="T74" s="57" t="str">
        <f t="shared" si="34"/>
        <v>C</v>
      </c>
      <c r="U74" s="154" t="str">
        <f t="shared" si="35"/>
        <v>D</v>
      </c>
      <c r="V74" s="43"/>
      <c r="W74" s="132" t="s">
        <v>330</v>
      </c>
      <c r="X74" s="156">
        <v>2011</v>
      </c>
      <c r="Y74" s="156">
        <v>199</v>
      </c>
      <c r="Z74" s="156">
        <v>257</v>
      </c>
      <c r="AA74" s="162">
        <v>332</v>
      </c>
      <c r="AB74" s="162">
        <v>17.5</v>
      </c>
      <c r="AC74" s="162">
        <v>249</v>
      </c>
      <c r="AD74" s="84"/>
      <c r="AE74" s="84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27" t="s">
        <v>45</v>
      </c>
      <c r="AQ74" s="61">
        <v>2006</v>
      </c>
      <c r="AR74" s="17">
        <v>193</v>
      </c>
      <c r="AS74" s="17">
        <v>252</v>
      </c>
      <c r="AT74" s="84">
        <v>334</v>
      </c>
      <c r="AU74" s="84">
        <v>17</v>
      </c>
      <c r="AV74" s="84">
        <v>281</v>
      </c>
      <c r="AW74" s="15"/>
      <c r="AX74" s="15"/>
    </row>
    <row r="75" spans="1:50" s="23" customFormat="1" ht="15" customHeight="1" x14ac:dyDescent="0.3">
      <c r="A75" s="38">
        <v>73</v>
      </c>
      <c r="B75" s="173" t="s">
        <v>216</v>
      </c>
      <c r="C75" s="69">
        <v>2006</v>
      </c>
      <c r="D75" s="158" t="s">
        <v>34</v>
      </c>
      <c r="E75" s="55">
        <v>197</v>
      </c>
      <c r="F75" s="55">
        <v>257</v>
      </c>
      <c r="G75" s="55">
        <v>332</v>
      </c>
      <c r="H75" s="55">
        <v>28.2</v>
      </c>
      <c r="I75" s="55">
        <v>248</v>
      </c>
      <c r="J75" s="57">
        <f t="shared" si="24"/>
        <v>32.400000000000006</v>
      </c>
      <c r="K75" s="57">
        <f t="shared" si="25"/>
        <v>34.237500000000004</v>
      </c>
      <c r="L75" s="57">
        <f t="shared" si="26"/>
        <v>49.3</v>
      </c>
      <c r="M75" s="57">
        <f t="shared" si="27"/>
        <v>67.86</v>
      </c>
      <c r="N75" s="57">
        <f t="shared" si="28"/>
        <v>11.6</v>
      </c>
      <c r="O75" s="57">
        <f t="shared" si="29"/>
        <v>195.39750000000001</v>
      </c>
      <c r="P75" s="57" t="str">
        <f t="shared" si="30"/>
        <v>B</v>
      </c>
      <c r="Q75" s="57" t="str">
        <f t="shared" si="31"/>
        <v>B</v>
      </c>
      <c r="R75" s="57" t="str">
        <f t="shared" si="32"/>
        <v>D</v>
      </c>
      <c r="S75" s="57" t="str">
        <f t="shared" si="33"/>
        <v>B</v>
      </c>
      <c r="T75" s="57" t="str">
        <f t="shared" si="34"/>
        <v>D</v>
      </c>
      <c r="U75" s="154" t="str">
        <f t="shared" si="35"/>
        <v>D</v>
      </c>
      <c r="V75" s="46"/>
      <c r="W75" s="86" t="s">
        <v>33</v>
      </c>
      <c r="X75" s="156">
        <v>2010</v>
      </c>
      <c r="Y75" s="55">
        <v>193</v>
      </c>
      <c r="Z75" s="55">
        <v>250</v>
      </c>
      <c r="AA75" s="84">
        <v>344</v>
      </c>
      <c r="AB75" s="84">
        <v>22.8</v>
      </c>
      <c r="AC75" s="84">
        <v>261</v>
      </c>
      <c r="AD75" s="84"/>
      <c r="AE75" s="84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17" t="s">
        <v>75</v>
      </c>
      <c r="AQ75" s="61">
        <v>2008</v>
      </c>
      <c r="AR75" s="17">
        <v>189</v>
      </c>
      <c r="AS75" s="17">
        <v>247</v>
      </c>
      <c r="AT75" s="84">
        <v>318</v>
      </c>
      <c r="AU75" s="84">
        <v>22.8</v>
      </c>
      <c r="AV75" s="84">
        <v>260</v>
      </c>
      <c r="AW75" s="15"/>
      <c r="AX75" s="15"/>
    </row>
    <row r="76" spans="1:50" s="23" customFormat="1" ht="15" customHeight="1" x14ac:dyDescent="0.3">
      <c r="A76" s="38">
        <v>74</v>
      </c>
      <c r="B76" s="176" t="s">
        <v>361</v>
      </c>
      <c r="C76" s="55">
        <v>2010</v>
      </c>
      <c r="D76" s="158" t="s">
        <v>318</v>
      </c>
      <c r="E76" s="61">
        <v>189</v>
      </c>
      <c r="F76" s="61">
        <v>247</v>
      </c>
      <c r="G76" s="61">
        <v>342</v>
      </c>
      <c r="H76" s="61">
        <v>21</v>
      </c>
      <c r="I76" s="61">
        <v>286</v>
      </c>
      <c r="J76" s="57">
        <f t="shared" si="24"/>
        <v>10.8</v>
      </c>
      <c r="K76" s="57">
        <f t="shared" si="25"/>
        <v>13.487500000000001</v>
      </c>
      <c r="L76" s="57">
        <f t="shared" si="26"/>
        <v>78.3</v>
      </c>
      <c r="M76" s="57">
        <f t="shared" si="27"/>
        <v>26.099999999999998</v>
      </c>
      <c r="N76" s="57">
        <f t="shared" si="28"/>
        <v>66.7</v>
      </c>
      <c r="O76" s="57">
        <f t="shared" si="29"/>
        <v>195.38749999999999</v>
      </c>
      <c r="P76" s="57" t="str">
        <f t="shared" si="30"/>
        <v>D</v>
      </c>
      <c r="Q76" s="57" t="str">
        <f t="shared" si="31"/>
        <v>D</v>
      </c>
      <c r="R76" s="57" t="str">
        <f t="shared" si="32"/>
        <v>B</v>
      </c>
      <c r="S76" s="57" t="str">
        <f t="shared" si="33"/>
        <v>D</v>
      </c>
      <c r="T76" s="57" t="str">
        <f t="shared" si="34"/>
        <v>B</v>
      </c>
      <c r="U76" s="154" t="str">
        <f t="shared" si="35"/>
        <v>D</v>
      </c>
      <c r="V76" s="46"/>
      <c r="W76" s="15"/>
      <c r="X76" s="15"/>
      <c r="Y76" s="15"/>
      <c r="Z76" s="15"/>
      <c r="AA76" s="15"/>
      <c r="AB76" s="15"/>
      <c r="AC76" s="15"/>
      <c r="AD76" s="84"/>
      <c r="AE76" s="84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15"/>
      <c r="AQ76" s="15"/>
      <c r="AR76" s="15"/>
      <c r="AS76" s="15"/>
      <c r="AT76" s="15"/>
      <c r="AU76" s="15"/>
      <c r="AV76" s="15"/>
      <c r="AW76" s="15"/>
      <c r="AX76" s="15"/>
    </row>
    <row r="77" spans="1:50" s="23" customFormat="1" ht="15" customHeight="1" x14ac:dyDescent="0.3">
      <c r="A77" s="38">
        <v>75</v>
      </c>
      <c r="B77" s="107" t="s">
        <v>220</v>
      </c>
      <c r="C77" s="69">
        <v>2009</v>
      </c>
      <c r="D77" s="158" t="s">
        <v>34</v>
      </c>
      <c r="E77" s="55">
        <v>197</v>
      </c>
      <c r="F77" s="55">
        <v>255</v>
      </c>
      <c r="G77" s="55">
        <v>334</v>
      </c>
      <c r="H77" s="55">
        <v>24.7</v>
      </c>
      <c r="I77" s="55">
        <v>260</v>
      </c>
      <c r="J77" s="57">
        <f t="shared" si="24"/>
        <v>32.400000000000006</v>
      </c>
      <c r="K77" s="57">
        <f t="shared" si="25"/>
        <v>30.087500000000002</v>
      </c>
      <c r="L77" s="57">
        <f t="shared" si="26"/>
        <v>55.1</v>
      </c>
      <c r="M77" s="57">
        <f t="shared" si="27"/>
        <v>47.559999999999995</v>
      </c>
      <c r="N77" s="57">
        <f t="shared" si="28"/>
        <v>29</v>
      </c>
      <c r="O77" s="57">
        <f t="shared" si="29"/>
        <v>194.14750000000001</v>
      </c>
      <c r="P77" s="57" t="str">
        <f t="shared" si="30"/>
        <v>B</v>
      </c>
      <c r="Q77" s="57" t="str">
        <f t="shared" si="31"/>
        <v>B</v>
      </c>
      <c r="R77" s="57" t="str">
        <f t="shared" si="32"/>
        <v>C</v>
      </c>
      <c r="S77" s="57" t="str">
        <f t="shared" si="33"/>
        <v>D</v>
      </c>
      <c r="T77" s="57" t="str">
        <f t="shared" si="34"/>
        <v>D</v>
      </c>
      <c r="U77" s="154" t="str">
        <f t="shared" si="35"/>
        <v>D</v>
      </c>
      <c r="V77" s="46"/>
      <c r="W77" s="222" t="s">
        <v>151</v>
      </c>
      <c r="X77" s="55"/>
      <c r="Y77" s="55"/>
      <c r="Z77" s="55"/>
      <c r="AA77" s="84"/>
      <c r="AB77" s="84"/>
      <c r="AC77" s="84"/>
      <c r="AD77" s="84"/>
      <c r="AE77" s="84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216"/>
      <c r="AR77" s="216"/>
      <c r="AS77" s="216"/>
      <c r="AT77" s="15"/>
      <c r="AU77" s="15"/>
      <c r="AV77" s="15"/>
      <c r="AW77" s="15"/>
      <c r="AX77" s="15"/>
    </row>
    <row r="78" spans="1:50" s="23" customFormat="1" ht="15" customHeight="1" x14ac:dyDescent="0.25">
      <c r="A78" s="38">
        <v>76</v>
      </c>
      <c r="B78" s="107" t="s">
        <v>243</v>
      </c>
      <c r="C78" s="55">
        <v>2005</v>
      </c>
      <c r="D78" s="158" t="s">
        <v>360</v>
      </c>
      <c r="E78" s="55">
        <v>188</v>
      </c>
      <c r="F78" s="55">
        <v>245</v>
      </c>
      <c r="G78" s="55">
        <v>328</v>
      </c>
      <c r="H78" s="55">
        <v>31.4</v>
      </c>
      <c r="I78" s="55">
        <v>276</v>
      </c>
      <c r="J78" s="57">
        <f t="shared" si="24"/>
        <v>8.1000000000000014</v>
      </c>
      <c r="K78" s="57">
        <f t="shared" si="25"/>
        <v>9.3375000000000004</v>
      </c>
      <c r="L78" s="57">
        <f t="shared" si="26"/>
        <v>37.699999999999996</v>
      </c>
      <c r="M78" s="57">
        <f t="shared" si="27"/>
        <v>86.419999999999987</v>
      </c>
      <c r="N78" s="57">
        <f t="shared" si="28"/>
        <v>52.199999999999996</v>
      </c>
      <c r="O78" s="57">
        <f t="shared" si="29"/>
        <v>193.75749999999996</v>
      </c>
      <c r="P78" s="57" t="str">
        <f t="shared" si="30"/>
        <v>D</v>
      </c>
      <c r="Q78" s="57" t="str">
        <f t="shared" si="31"/>
        <v>D</v>
      </c>
      <c r="R78" s="57" t="str">
        <f t="shared" si="32"/>
        <v>D</v>
      </c>
      <c r="S78" s="57" t="str">
        <f t="shared" si="33"/>
        <v>A</v>
      </c>
      <c r="T78" s="57" t="str">
        <f t="shared" si="34"/>
        <v>C</v>
      </c>
      <c r="U78" s="154" t="str">
        <f t="shared" si="35"/>
        <v>D</v>
      </c>
      <c r="V78" s="43"/>
      <c r="W78" s="95" t="s">
        <v>55</v>
      </c>
      <c r="X78" s="156">
        <v>2008</v>
      </c>
      <c r="Y78" s="55">
        <v>193</v>
      </c>
      <c r="Z78" s="55">
        <v>249</v>
      </c>
      <c r="AA78" s="84">
        <v>330</v>
      </c>
      <c r="AB78" s="84">
        <v>19.399999999999999</v>
      </c>
      <c r="AC78" s="84">
        <v>275</v>
      </c>
      <c r="AD78" s="84"/>
      <c r="AE78" s="84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15"/>
      <c r="AQ78" s="15"/>
      <c r="AR78" s="15"/>
      <c r="AS78" s="15"/>
      <c r="AT78" s="15"/>
      <c r="AU78" s="15"/>
      <c r="AV78" s="15"/>
      <c r="AW78" s="15"/>
      <c r="AX78" s="15"/>
    </row>
    <row r="79" spans="1:50" s="23" customFormat="1" ht="15" customHeight="1" x14ac:dyDescent="0.25">
      <c r="A79" s="48">
        <v>77</v>
      </c>
      <c r="B79" s="107" t="s">
        <v>307</v>
      </c>
      <c r="C79" s="61">
        <v>2008</v>
      </c>
      <c r="D79" s="158" t="s">
        <v>360</v>
      </c>
      <c r="E79" s="61">
        <v>198</v>
      </c>
      <c r="F79" s="61">
        <v>258</v>
      </c>
      <c r="G79" s="61">
        <v>326</v>
      </c>
      <c r="H79" s="61">
        <v>21.7</v>
      </c>
      <c r="I79" s="61">
        <v>281</v>
      </c>
      <c r="J79" s="57">
        <f t="shared" si="24"/>
        <v>35.1</v>
      </c>
      <c r="K79" s="57">
        <f t="shared" si="25"/>
        <v>36.3125</v>
      </c>
      <c r="L79" s="57">
        <f t="shared" si="26"/>
        <v>31.9</v>
      </c>
      <c r="M79" s="57">
        <f t="shared" si="27"/>
        <v>30.159999999999997</v>
      </c>
      <c r="N79" s="57">
        <f t="shared" si="28"/>
        <v>59.449999999999996</v>
      </c>
      <c r="O79" s="57">
        <f t="shared" si="29"/>
        <v>192.92249999999999</v>
      </c>
      <c r="P79" s="57" t="str">
        <f t="shared" si="30"/>
        <v>B</v>
      </c>
      <c r="Q79" s="57" t="str">
        <f t="shared" si="31"/>
        <v>B</v>
      </c>
      <c r="R79" s="57" t="str">
        <f t="shared" si="32"/>
        <v>D</v>
      </c>
      <c r="S79" s="57" t="str">
        <f t="shared" si="33"/>
        <v>D</v>
      </c>
      <c r="T79" s="57" t="str">
        <f t="shared" si="34"/>
        <v>C</v>
      </c>
      <c r="U79" s="154" t="str">
        <f t="shared" si="35"/>
        <v>D</v>
      </c>
      <c r="V79" s="43"/>
      <c r="W79" s="86" t="s">
        <v>153</v>
      </c>
      <c r="X79" s="156">
        <v>2010</v>
      </c>
      <c r="Y79" s="55">
        <v>192</v>
      </c>
      <c r="Z79" s="55">
        <v>256</v>
      </c>
      <c r="AA79" s="84">
        <v>340</v>
      </c>
      <c r="AB79" s="84">
        <v>22</v>
      </c>
      <c r="AC79" s="84">
        <v>234</v>
      </c>
      <c r="AD79" s="84"/>
      <c r="AE79" s="84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217"/>
      <c r="AR79" s="217"/>
      <c r="AS79" s="216"/>
      <c r="AT79" s="15"/>
      <c r="AU79" s="15"/>
      <c r="AV79" s="15"/>
      <c r="AW79" s="15"/>
      <c r="AX79" s="15"/>
    </row>
    <row r="80" spans="1:50" s="23" customFormat="1" ht="15" customHeight="1" x14ac:dyDescent="0.25">
      <c r="A80" s="38">
        <v>78</v>
      </c>
      <c r="B80" s="89" t="s">
        <v>33</v>
      </c>
      <c r="C80" s="156">
        <v>2010</v>
      </c>
      <c r="D80" s="158" t="s">
        <v>19</v>
      </c>
      <c r="E80" s="55">
        <v>193</v>
      </c>
      <c r="F80" s="55">
        <v>250</v>
      </c>
      <c r="G80" s="55">
        <v>344</v>
      </c>
      <c r="H80" s="55">
        <v>22.8</v>
      </c>
      <c r="I80" s="55">
        <v>261</v>
      </c>
      <c r="J80" s="57">
        <f t="shared" ref="J80:J111" si="36">MAX(0,(E80-185)*5.4)*0.5</f>
        <v>21.6</v>
      </c>
      <c r="K80" s="57">
        <f t="shared" si="25"/>
        <v>19.712500000000002</v>
      </c>
      <c r="L80" s="57">
        <f t="shared" si="26"/>
        <v>84.1</v>
      </c>
      <c r="M80" s="57">
        <f t="shared" si="27"/>
        <v>36.540000000000006</v>
      </c>
      <c r="N80" s="57">
        <f t="shared" si="28"/>
        <v>30.45</v>
      </c>
      <c r="O80" s="57">
        <f t="shared" si="29"/>
        <v>192.40249999999997</v>
      </c>
      <c r="P80" s="57" t="str">
        <f t="shared" si="30"/>
        <v>D</v>
      </c>
      <c r="Q80" s="57" t="str">
        <f t="shared" si="31"/>
        <v>D</v>
      </c>
      <c r="R80" s="57" t="str">
        <f t="shared" si="32"/>
        <v>A</v>
      </c>
      <c r="S80" s="57" t="str">
        <f t="shared" si="33"/>
        <v>D</v>
      </c>
      <c r="T80" s="57" t="str">
        <f t="shared" si="34"/>
        <v>D</v>
      </c>
      <c r="U80" s="154" t="str">
        <f t="shared" si="35"/>
        <v>D</v>
      </c>
      <c r="V80" s="43"/>
      <c r="W80" s="86" t="s">
        <v>32</v>
      </c>
      <c r="X80" s="156">
        <v>2007</v>
      </c>
      <c r="Y80" s="55">
        <v>196</v>
      </c>
      <c r="Z80" s="55">
        <v>253</v>
      </c>
      <c r="AA80" s="84">
        <v>336</v>
      </c>
      <c r="AB80" s="84">
        <v>21</v>
      </c>
      <c r="AC80" s="84">
        <v>277</v>
      </c>
      <c r="AD80" s="84"/>
      <c r="AE80" s="84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15"/>
      <c r="AQ80" s="15"/>
      <c r="AR80" s="15"/>
      <c r="AS80" s="15"/>
      <c r="AT80" s="15"/>
      <c r="AU80" s="15"/>
      <c r="AV80" s="15"/>
      <c r="AW80" s="15"/>
      <c r="AX80" s="15"/>
    </row>
    <row r="81" spans="1:50" s="23" customFormat="1" ht="15" customHeight="1" x14ac:dyDescent="0.25">
      <c r="A81" s="38">
        <v>79</v>
      </c>
      <c r="B81" s="173" t="s">
        <v>44</v>
      </c>
      <c r="C81" s="69">
        <v>2008</v>
      </c>
      <c r="D81" s="158" t="s">
        <v>34</v>
      </c>
      <c r="E81" s="55">
        <v>196</v>
      </c>
      <c r="F81" s="55">
        <v>256</v>
      </c>
      <c r="G81" s="55">
        <v>332</v>
      </c>
      <c r="H81" s="55">
        <v>22.5</v>
      </c>
      <c r="I81" s="55">
        <v>268</v>
      </c>
      <c r="J81" s="61">
        <f t="shared" si="36"/>
        <v>29.700000000000003</v>
      </c>
      <c r="K81" s="61">
        <f t="shared" si="25"/>
        <v>32.162500000000001</v>
      </c>
      <c r="L81" s="61">
        <f t="shared" si="26"/>
        <v>49.3</v>
      </c>
      <c r="M81" s="61">
        <f t="shared" si="27"/>
        <v>34.799999999999997</v>
      </c>
      <c r="N81" s="61">
        <f t="shared" si="28"/>
        <v>40.6</v>
      </c>
      <c r="O81" s="61">
        <f t="shared" si="29"/>
        <v>186.56249999999997</v>
      </c>
      <c r="P81" s="61" t="str">
        <f t="shared" si="30"/>
        <v>C</v>
      </c>
      <c r="Q81" s="61" t="str">
        <f t="shared" si="31"/>
        <v>C</v>
      </c>
      <c r="R81" s="61" t="str">
        <f t="shared" si="32"/>
        <v>D</v>
      </c>
      <c r="S81" s="61" t="str">
        <f t="shared" si="33"/>
        <v>D</v>
      </c>
      <c r="T81" s="61" t="str">
        <f t="shared" si="34"/>
        <v>D</v>
      </c>
      <c r="U81" s="61" t="str">
        <f t="shared" si="35"/>
        <v>D</v>
      </c>
      <c r="V81" s="43"/>
      <c r="W81" s="95" t="s">
        <v>154</v>
      </c>
      <c r="X81" s="156">
        <v>2010</v>
      </c>
      <c r="Y81" s="55">
        <v>193</v>
      </c>
      <c r="Z81" s="55">
        <v>258</v>
      </c>
      <c r="AA81" s="84">
        <v>346</v>
      </c>
      <c r="AB81" s="84">
        <v>23.3</v>
      </c>
      <c r="AC81" s="84">
        <v>284</v>
      </c>
      <c r="AD81" s="84"/>
      <c r="AE81" s="84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15"/>
      <c r="AQ81" s="15"/>
      <c r="AR81" s="15"/>
      <c r="AS81" s="15"/>
      <c r="AT81" s="15"/>
      <c r="AU81" s="15"/>
      <c r="AV81" s="15"/>
      <c r="AW81" s="15"/>
      <c r="AX81" s="15"/>
    </row>
    <row r="82" spans="1:50" s="23" customFormat="1" ht="15" customHeight="1" x14ac:dyDescent="0.25">
      <c r="A82" s="38">
        <v>80</v>
      </c>
      <c r="B82" s="89" t="s">
        <v>149</v>
      </c>
      <c r="C82" s="156">
        <v>2008</v>
      </c>
      <c r="D82" s="158" t="s">
        <v>19</v>
      </c>
      <c r="E82" s="55">
        <v>193</v>
      </c>
      <c r="F82" s="55">
        <v>254</v>
      </c>
      <c r="G82" s="55">
        <v>336</v>
      </c>
      <c r="H82" s="55">
        <v>22</v>
      </c>
      <c r="I82" s="55">
        <v>269</v>
      </c>
      <c r="J82" s="61">
        <f t="shared" si="36"/>
        <v>21.6</v>
      </c>
      <c r="K82" s="61">
        <f t="shared" si="25"/>
        <v>28.012500000000003</v>
      </c>
      <c r="L82" s="61">
        <f t="shared" si="26"/>
        <v>60.9</v>
      </c>
      <c r="M82" s="61">
        <f t="shared" si="27"/>
        <v>31.9</v>
      </c>
      <c r="N82" s="61">
        <f t="shared" si="28"/>
        <v>42.05</v>
      </c>
      <c r="O82" s="61">
        <f t="shared" si="29"/>
        <v>184.46249999999998</v>
      </c>
      <c r="P82" s="61" t="str">
        <f t="shared" si="30"/>
        <v>D</v>
      </c>
      <c r="Q82" s="61" t="str">
        <f t="shared" si="31"/>
        <v>D</v>
      </c>
      <c r="R82" s="61" t="str">
        <f t="shared" si="32"/>
        <v>B</v>
      </c>
      <c r="S82" s="61" t="str">
        <f t="shared" si="33"/>
        <v>D</v>
      </c>
      <c r="T82" s="61" t="str">
        <f t="shared" si="34"/>
        <v>D</v>
      </c>
      <c r="U82" s="61" t="str">
        <f t="shared" si="35"/>
        <v>D</v>
      </c>
      <c r="V82" s="43"/>
      <c r="W82" s="91" t="s">
        <v>350</v>
      </c>
      <c r="X82" s="61">
        <v>2006</v>
      </c>
      <c r="Y82" s="61">
        <v>203</v>
      </c>
      <c r="Z82" s="61">
        <v>266</v>
      </c>
      <c r="AA82" s="162">
        <v>336</v>
      </c>
      <c r="AB82" s="162">
        <v>17.899999999999999</v>
      </c>
      <c r="AC82" s="162">
        <v>262</v>
      </c>
      <c r="AD82" s="84"/>
      <c r="AE82" s="84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15"/>
      <c r="AQ82" s="15"/>
      <c r="AR82" s="15"/>
      <c r="AS82" s="15"/>
      <c r="AT82" s="15"/>
      <c r="AU82" s="15"/>
      <c r="AV82" s="15"/>
      <c r="AW82" s="15"/>
      <c r="AX82" s="15"/>
    </row>
    <row r="83" spans="1:50" s="23" customFormat="1" ht="15" customHeight="1" x14ac:dyDescent="0.3">
      <c r="A83" s="38">
        <v>81</v>
      </c>
      <c r="B83" s="89" t="s">
        <v>186</v>
      </c>
      <c r="C83" s="156">
        <v>2007</v>
      </c>
      <c r="D83" s="158" t="s">
        <v>14</v>
      </c>
      <c r="E83" s="55">
        <v>198</v>
      </c>
      <c r="F83" s="55">
        <v>253</v>
      </c>
      <c r="G83" s="55">
        <v>328</v>
      </c>
      <c r="H83" s="55">
        <v>23.1</v>
      </c>
      <c r="I83" s="55">
        <v>272</v>
      </c>
      <c r="J83" s="61">
        <f t="shared" si="36"/>
        <v>35.1</v>
      </c>
      <c r="K83" s="61">
        <f t="shared" si="25"/>
        <v>25.937500000000004</v>
      </c>
      <c r="L83" s="61">
        <f t="shared" si="26"/>
        <v>37.699999999999996</v>
      </c>
      <c r="M83" s="61">
        <f t="shared" si="27"/>
        <v>38.280000000000008</v>
      </c>
      <c r="N83" s="61">
        <f t="shared" si="28"/>
        <v>46.4</v>
      </c>
      <c r="O83" s="61">
        <f t="shared" si="29"/>
        <v>183.41750000000002</v>
      </c>
      <c r="P83" s="61" t="str">
        <f t="shared" si="30"/>
        <v>B</v>
      </c>
      <c r="Q83" s="61" t="str">
        <f t="shared" si="31"/>
        <v>B</v>
      </c>
      <c r="R83" s="61" t="str">
        <f t="shared" si="32"/>
        <v>D</v>
      </c>
      <c r="S83" s="61" t="str">
        <f t="shared" si="33"/>
        <v>D</v>
      </c>
      <c r="T83" s="61" t="str">
        <f t="shared" si="34"/>
        <v>D</v>
      </c>
      <c r="U83" s="61" t="str">
        <f t="shared" si="35"/>
        <v>D</v>
      </c>
      <c r="V83" s="46"/>
      <c r="W83" s="91" t="s">
        <v>351</v>
      </c>
      <c r="X83" s="61">
        <v>2008</v>
      </c>
      <c r="Y83" s="61">
        <v>194</v>
      </c>
      <c r="Z83" s="61">
        <v>248</v>
      </c>
      <c r="AA83" s="162">
        <v>328</v>
      </c>
      <c r="AB83" s="162">
        <v>24.5</v>
      </c>
      <c r="AC83" s="162">
        <v>290</v>
      </c>
      <c r="AD83" s="84"/>
      <c r="AE83" s="84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139" t="s">
        <v>26</v>
      </c>
      <c r="AQ83" s="61">
        <v>2005</v>
      </c>
      <c r="AR83" s="17">
        <v>190</v>
      </c>
      <c r="AS83" s="17">
        <v>250</v>
      </c>
      <c r="AT83" s="84">
        <v>240</v>
      </c>
      <c r="AU83" s="84">
        <v>23.4</v>
      </c>
      <c r="AV83" s="84">
        <v>277</v>
      </c>
      <c r="AW83" s="15"/>
      <c r="AX83" s="15"/>
    </row>
    <row r="84" spans="1:50" s="23" customFormat="1" ht="15" customHeight="1" x14ac:dyDescent="0.25">
      <c r="A84" s="38">
        <v>82</v>
      </c>
      <c r="B84" s="107" t="s">
        <v>336</v>
      </c>
      <c r="C84" s="61">
        <v>2010</v>
      </c>
      <c r="D84" s="158" t="s">
        <v>21</v>
      </c>
      <c r="E84" s="61">
        <v>194</v>
      </c>
      <c r="F84" s="61">
        <v>250</v>
      </c>
      <c r="G84" s="61">
        <v>332</v>
      </c>
      <c r="H84" s="61">
        <v>24.5</v>
      </c>
      <c r="I84" s="61">
        <v>270</v>
      </c>
      <c r="J84" s="61">
        <f t="shared" si="36"/>
        <v>24.3</v>
      </c>
      <c r="K84" s="61">
        <f t="shared" si="25"/>
        <v>19.712500000000002</v>
      </c>
      <c r="L84" s="61">
        <f t="shared" si="26"/>
        <v>49.3</v>
      </c>
      <c r="M84" s="61">
        <f t="shared" si="27"/>
        <v>46.4</v>
      </c>
      <c r="N84" s="61">
        <f t="shared" si="28"/>
        <v>43.5</v>
      </c>
      <c r="O84" s="61">
        <f t="shared" si="29"/>
        <v>183.21250000000001</v>
      </c>
      <c r="P84" s="61" t="str">
        <f t="shared" si="30"/>
        <v>D</v>
      </c>
      <c r="Q84" s="61" t="str">
        <f t="shared" si="31"/>
        <v>D</v>
      </c>
      <c r="R84" s="61" t="str">
        <f t="shared" si="32"/>
        <v>D</v>
      </c>
      <c r="S84" s="61" t="str">
        <f t="shared" si="33"/>
        <v>D</v>
      </c>
      <c r="T84" s="61" t="str">
        <f t="shared" si="34"/>
        <v>D</v>
      </c>
      <c r="U84" s="61" t="str">
        <f t="shared" si="35"/>
        <v>D</v>
      </c>
      <c r="V84" s="43"/>
      <c r="W84" s="91" t="s">
        <v>352</v>
      </c>
      <c r="X84" s="156">
        <v>2008</v>
      </c>
      <c r="Y84" s="156">
        <v>194</v>
      </c>
      <c r="Z84" s="61">
        <v>254</v>
      </c>
      <c r="AA84" s="162">
        <v>328</v>
      </c>
      <c r="AB84" s="162">
        <v>21.9</v>
      </c>
      <c r="AC84" s="162">
        <v>286</v>
      </c>
      <c r="AD84" s="84"/>
      <c r="AE84" s="84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216"/>
      <c r="AR84" s="216"/>
      <c r="AS84" s="216"/>
      <c r="AT84" s="15"/>
      <c r="AU84" s="15"/>
      <c r="AV84" s="15"/>
      <c r="AW84" s="15"/>
      <c r="AX84" s="15"/>
    </row>
    <row r="85" spans="1:50" s="23" customFormat="1" ht="15" customHeight="1" x14ac:dyDescent="0.25">
      <c r="A85" s="38">
        <v>83</v>
      </c>
      <c r="B85" s="107" t="s">
        <v>333</v>
      </c>
      <c r="C85" s="61">
        <v>2007</v>
      </c>
      <c r="D85" s="158" t="s">
        <v>21</v>
      </c>
      <c r="E85" s="61">
        <v>189</v>
      </c>
      <c r="F85" s="61">
        <v>252</v>
      </c>
      <c r="G85" s="61">
        <v>330</v>
      </c>
      <c r="H85" s="61">
        <v>24.3</v>
      </c>
      <c r="I85" s="61">
        <v>280</v>
      </c>
      <c r="J85" s="57">
        <f t="shared" si="36"/>
        <v>10.8</v>
      </c>
      <c r="K85" s="57">
        <f t="shared" si="25"/>
        <v>23.862500000000001</v>
      </c>
      <c r="L85" s="57">
        <f t="shared" si="26"/>
        <v>43.5</v>
      </c>
      <c r="M85" s="57">
        <f t="shared" si="27"/>
        <v>45.24</v>
      </c>
      <c r="N85" s="57">
        <f t="shared" si="28"/>
        <v>58</v>
      </c>
      <c r="O85" s="57">
        <f t="shared" si="29"/>
        <v>181.4025</v>
      </c>
      <c r="P85" s="57" t="str">
        <f t="shared" si="30"/>
        <v>D</v>
      </c>
      <c r="Q85" s="57" t="str">
        <f t="shared" si="31"/>
        <v>D</v>
      </c>
      <c r="R85" s="57" t="str">
        <f t="shared" si="32"/>
        <v>D</v>
      </c>
      <c r="S85" s="57" t="str">
        <f t="shared" si="33"/>
        <v>D</v>
      </c>
      <c r="T85" s="57" t="str">
        <f t="shared" si="34"/>
        <v>C</v>
      </c>
      <c r="U85" s="154" t="str">
        <f t="shared" si="35"/>
        <v>D</v>
      </c>
      <c r="V85" s="43"/>
      <c r="W85" s="15"/>
      <c r="X85" s="223"/>
      <c r="Y85" s="223"/>
      <c r="Z85" s="223"/>
      <c r="AA85" s="15"/>
      <c r="AB85" s="15"/>
      <c r="AC85" s="15"/>
      <c r="AD85" s="84"/>
      <c r="AE85" s="84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216"/>
      <c r="AR85" s="216"/>
      <c r="AS85" s="216"/>
      <c r="AT85" s="15"/>
      <c r="AU85" s="15"/>
      <c r="AV85" s="15"/>
      <c r="AW85" s="15"/>
      <c r="AX85" s="15"/>
    </row>
    <row r="86" spans="1:50" s="23" customFormat="1" ht="15" customHeight="1" x14ac:dyDescent="0.25">
      <c r="A86" s="38">
        <v>84</v>
      </c>
      <c r="B86" s="107" t="s">
        <v>303</v>
      </c>
      <c r="C86" s="61">
        <v>2010</v>
      </c>
      <c r="D86" s="158" t="s">
        <v>360</v>
      </c>
      <c r="E86" s="61">
        <v>196</v>
      </c>
      <c r="F86" s="61">
        <v>260</v>
      </c>
      <c r="G86" s="61">
        <v>328</v>
      </c>
      <c r="H86" s="61">
        <v>25.3</v>
      </c>
      <c r="I86" s="61">
        <v>255</v>
      </c>
      <c r="J86" s="57">
        <f t="shared" si="36"/>
        <v>29.700000000000003</v>
      </c>
      <c r="K86" s="57">
        <f t="shared" si="25"/>
        <v>40.462500000000006</v>
      </c>
      <c r="L86" s="57">
        <f t="shared" si="26"/>
        <v>37.699999999999996</v>
      </c>
      <c r="M86" s="57">
        <f t="shared" si="27"/>
        <v>51.04</v>
      </c>
      <c r="N86" s="57">
        <f t="shared" si="28"/>
        <v>21.75</v>
      </c>
      <c r="O86" s="57">
        <f t="shared" si="29"/>
        <v>180.6525</v>
      </c>
      <c r="P86" s="57" t="str">
        <f t="shared" si="30"/>
        <v>C</v>
      </c>
      <c r="Q86" s="57" t="str">
        <f t="shared" si="31"/>
        <v>C</v>
      </c>
      <c r="R86" s="57" t="str">
        <f t="shared" si="32"/>
        <v>D</v>
      </c>
      <c r="S86" s="57" t="str">
        <f t="shared" si="33"/>
        <v>C</v>
      </c>
      <c r="T86" s="57" t="str">
        <f t="shared" si="34"/>
        <v>D</v>
      </c>
      <c r="U86" s="154" t="str">
        <f t="shared" si="35"/>
        <v>D</v>
      </c>
      <c r="V86" s="43"/>
      <c r="W86" s="168" t="s">
        <v>156</v>
      </c>
      <c r="X86" s="55"/>
      <c r="Y86" s="55"/>
      <c r="Z86" s="55"/>
      <c r="AA86" s="84"/>
      <c r="AB86" s="84"/>
      <c r="AC86" s="84"/>
      <c r="AD86" s="84"/>
      <c r="AE86" s="84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216"/>
      <c r="AR86" s="216"/>
      <c r="AS86" s="216"/>
      <c r="AT86" s="15"/>
      <c r="AU86" s="15"/>
      <c r="AV86" s="15"/>
      <c r="AW86" s="15"/>
      <c r="AX86" s="15"/>
    </row>
    <row r="87" spans="1:50" s="23" customFormat="1" ht="15" customHeight="1" x14ac:dyDescent="0.25">
      <c r="A87" s="38">
        <v>85</v>
      </c>
      <c r="B87" s="170" t="s">
        <v>59</v>
      </c>
      <c r="C87" s="69">
        <v>2008</v>
      </c>
      <c r="D87" s="61" t="s">
        <v>16</v>
      </c>
      <c r="E87" s="55">
        <v>194</v>
      </c>
      <c r="F87" s="55">
        <v>251</v>
      </c>
      <c r="G87" s="70">
        <v>328</v>
      </c>
      <c r="H87" s="70">
        <v>24.1</v>
      </c>
      <c r="I87" s="70">
        <v>275</v>
      </c>
      <c r="J87" s="57">
        <f t="shared" si="36"/>
        <v>24.3</v>
      </c>
      <c r="K87" s="57">
        <f t="shared" si="25"/>
        <v>21.787500000000001</v>
      </c>
      <c r="L87" s="57">
        <f t="shared" si="26"/>
        <v>37.699999999999996</v>
      </c>
      <c r="M87" s="57">
        <f t="shared" si="27"/>
        <v>44.080000000000005</v>
      </c>
      <c r="N87" s="57">
        <f t="shared" si="28"/>
        <v>50.75</v>
      </c>
      <c r="O87" s="57">
        <f t="shared" si="29"/>
        <v>178.61750000000001</v>
      </c>
      <c r="P87" s="57" t="str">
        <f t="shared" si="30"/>
        <v>D</v>
      </c>
      <c r="Q87" s="57" t="str">
        <f t="shared" si="31"/>
        <v>D</v>
      </c>
      <c r="R87" s="57" t="str">
        <f t="shared" si="32"/>
        <v>D</v>
      </c>
      <c r="S87" s="57" t="str">
        <f t="shared" si="33"/>
        <v>D</v>
      </c>
      <c r="T87" s="57" t="str">
        <f t="shared" si="34"/>
        <v>C</v>
      </c>
      <c r="U87" s="154" t="str">
        <f t="shared" si="35"/>
        <v>D</v>
      </c>
      <c r="V87" s="43"/>
      <c r="W87" s="15"/>
      <c r="X87" s="223"/>
      <c r="Y87" s="223"/>
      <c r="Z87" s="223"/>
      <c r="AA87" s="15"/>
      <c r="AB87" s="15"/>
      <c r="AC87" s="15"/>
      <c r="AD87" s="84"/>
      <c r="AE87" s="84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216"/>
      <c r="AR87" s="216"/>
      <c r="AS87" s="216"/>
      <c r="AT87" s="15"/>
      <c r="AU87" s="15"/>
      <c r="AV87" s="15"/>
      <c r="AW87" s="15"/>
      <c r="AX87" s="15"/>
    </row>
    <row r="88" spans="1:50" s="23" customFormat="1" ht="15" customHeight="1" x14ac:dyDescent="0.3">
      <c r="A88" s="38">
        <v>86</v>
      </c>
      <c r="B88" s="173" t="s">
        <v>198</v>
      </c>
      <c r="C88" s="156">
        <v>2007</v>
      </c>
      <c r="D88" s="158" t="s">
        <v>196</v>
      </c>
      <c r="E88" s="55">
        <v>193</v>
      </c>
      <c r="F88" s="55">
        <v>254</v>
      </c>
      <c r="G88" s="55">
        <v>330</v>
      </c>
      <c r="H88" s="55">
        <v>24.3</v>
      </c>
      <c r="I88" s="55">
        <v>267</v>
      </c>
      <c r="J88" s="57">
        <f t="shared" si="36"/>
        <v>21.6</v>
      </c>
      <c r="K88" s="57">
        <f t="shared" si="25"/>
        <v>28.012500000000003</v>
      </c>
      <c r="L88" s="57">
        <f t="shared" si="26"/>
        <v>43.5</v>
      </c>
      <c r="M88" s="57">
        <f t="shared" si="27"/>
        <v>45.24</v>
      </c>
      <c r="N88" s="57">
        <f t="shared" si="28"/>
        <v>39.15</v>
      </c>
      <c r="O88" s="57">
        <f t="shared" si="29"/>
        <v>177.50250000000003</v>
      </c>
      <c r="P88" s="57" t="str">
        <f t="shared" si="30"/>
        <v>D</v>
      </c>
      <c r="Q88" s="57" t="str">
        <f t="shared" si="31"/>
        <v>D</v>
      </c>
      <c r="R88" s="57" t="str">
        <f t="shared" si="32"/>
        <v>D</v>
      </c>
      <c r="S88" s="57" t="str">
        <f t="shared" si="33"/>
        <v>D</v>
      </c>
      <c r="T88" s="57" t="str">
        <f t="shared" si="34"/>
        <v>D</v>
      </c>
      <c r="U88" s="154" t="str">
        <f t="shared" si="35"/>
        <v>D</v>
      </c>
      <c r="V88" s="46"/>
      <c r="W88" s="132" t="s">
        <v>289</v>
      </c>
      <c r="X88" s="156">
        <v>2007</v>
      </c>
      <c r="Y88" s="156">
        <v>193</v>
      </c>
      <c r="Z88" s="156">
        <v>255</v>
      </c>
      <c r="AA88" s="162">
        <v>332</v>
      </c>
      <c r="AB88" s="162">
        <v>29.5</v>
      </c>
      <c r="AC88" s="162">
        <v>263</v>
      </c>
      <c r="AD88" s="84"/>
      <c r="AE88" s="84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205" t="s">
        <v>158</v>
      </c>
      <c r="AQ88" s="209">
        <v>2006</v>
      </c>
      <c r="AR88" s="202">
        <v>202</v>
      </c>
      <c r="AS88" s="202">
        <v>268</v>
      </c>
      <c r="AT88" s="202">
        <v>350</v>
      </c>
      <c r="AU88" s="202">
        <v>29.7</v>
      </c>
      <c r="AV88" s="202">
        <v>289</v>
      </c>
      <c r="AW88" s="15"/>
      <c r="AX88" s="15"/>
    </row>
    <row r="89" spans="1:50" s="23" customFormat="1" ht="15" customHeight="1" x14ac:dyDescent="0.25">
      <c r="A89" s="38">
        <v>87</v>
      </c>
      <c r="B89" s="107" t="s">
        <v>201</v>
      </c>
      <c r="C89" s="156">
        <v>2010</v>
      </c>
      <c r="D89" s="158" t="s">
        <v>196</v>
      </c>
      <c r="E89" s="55">
        <v>190</v>
      </c>
      <c r="F89" s="55">
        <v>250</v>
      </c>
      <c r="G89" s="55">
        <v>332</v>
      </c>
      <c r="H89" s="55">
        <v>19.100000000000001</v>
      </c>
      <c r="I89" s="55">
        <v>294</v>
      </c>
      <c r="J89" s="57">
        <f t="shared" si="36"/>
        <v>13.5</v>
      </c>
      <c r="K89" s="57">
        <f t="shared" si="25"/>
        <v>19.712500000000002</v>
      </c>
      <c r="L89" s="57">
        <f t="shared" si="26"/>
        <v>49.3</v>
      </c>
      <c r="M89" s="57">
        <f t="shared" si="27"/>
        <v>15.080000000000007</v>
      </c>
      <c r="N89" s="57">
        <f t="shared" si="28"/>
        <v>78.3</v>
      </c>
      <c r="O89" s="57">
        <f t="shared" si="29"/>
        <v>175.89250000000001</v>
      </c>
      <c r="P89" s="57" t="str">
        <f t="shared" si="30"/>
        <v>D</v>
      </c>
      <c r="Q89" s="57" t="str">
        <f t="shared" si="31"/>
        <v>D</v>
      </c>
      <c r="R89" s="57" t="str">
        <f t="shared" si="32"/>
        <v>D</v>
      </c>
      <c r="S89" s="57" t="str">
        <f t="shared" si="33"/>
        <v>D</v>
      </c>
      <c r="T89" s="57" t="str">
        <f t="shared" si="34"/>
        <v>B</v>
      </c>
      <c r="U89" s="154" t="str">
        <f t="shared" si="35"/>
        <v>D</v>
      </c>
      <c r="V89" s="43"/>
      <c r="W89" s="132" t="s">
        <v>288</v>
      </c>
      <c r="X89" s="156">
        <v>2008</v>
      </c>
      <c r="Y89" s="156">
        <v>193</v>
      </c>
      <c r="Z89" s="156">
        <v>252</v>
      </c>
      <c r="AA89" s="162">
        <v>340</v>
      </c>
      <c r="AB89" s="162">
        <v>30.9</v>
      </c>
      <c r="AC89" s="162">
        <v>308</v>
      </c>
      <c r="AD89" s="84"/>
      <c r="AE89" s="84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202" t="s">
        <v>159</v>
      </c>
      <c r="AQ89" s="209">
        <v>2005</v>
      </c>
      <c r="AR89" s="202">
        <v>191</v>
      </c>
      <c r="AS89" s="202">
        <v>251</v>
      </c>
      <c r="AT89" s="202">
        <v>340</v>
      </c>
      <c r="AU89" s="202">
        <v>24</v>
      </c>
      <c r="AV89" s="202">
        <v>278</v>
      </c>
      <c r="AW89" s="15"/>
      <c r="AX89" s="15"/>
    </row>
    <row r="90" spans="1:50" s="23" customFormat="1" ht="15" customHeight="1" x14ac:dyDescent="0.25">
      <c r="A90" s="38">
        <v>88</v>
      </c>
      <c r="B90" s="173" t="s">
        <v>143</v>
      </c>
      <c r="C90" s="69">
        <v>2009</v>
      </c>
      <c r="D90" s="61" t="s">
        <v>24</v>
      </c>
      <c r="E90" s="55">
        <v>196</v>
      </c>
      <c r="F90" s="55">
        <v>257</v>
      </c>
      <c r="G90" s="55">
        <v>328</v>
      </c>
      <c r="H90" s="55">
        <v>27.7</v>
      </c>
      <c r="I90" s="55">
        <v>246</v>
      </c>
      <c r="J90" s="61">
        <f t="shared" si="36"/>
        <v>29.700000000000003</v>
      </c>
      <c r="K90" s="61">
        <f t="shared" si="25"/>
        <v>34.237500000000004</v>
      </c>
      <c r="L90" s="61">
        <f t="shared" si="26"/>
        <v>37.699999999999996</v>
      </c>
      <c r="M90" s="61">
        <f t="shared" si="27"/>
        <v>64.959999999999994</v>
      </c>
      <c r="N90" s="61">
        <f t="shared" si="28"/>
        <v>8.6999999999999993</v>
      </c>
      <c r="O90" s="61">
        <f t="shared" si="29"/>
        <v>175.29749999999999</v>
      </c>
      <c r="P90" s="61" t="str">
        <f t="shared" si="30"/>
        <v>C</v>
      </c>
      <c r="Q90" s="61" t="str">
        <f t="shared" si="31"/>
        <v>C</v>
      </c>
      <c r="R90" s="61" t="str">
        <f t="shared" si="32"/>
        <v>D</v>
      </c>
      <c r="S90" s="61" t="str">
        <f t="shared" si="33"/>
        <v>B</v>
      </c>
      <c r="T90" s="61" t="str">
        <f t="shared" si="34"/>
        <v>D</v>
      </c>
      <c r="U90" s="61" t="str">
        <f t="shared" si="35"/>
        <v>D</v>
      </c>
      <c r="V90" s="43"/>
      <c r="W90" s="86" t="s">
        <v>160</v>
      </c>
      <c r="X90" s="156">
        <v>2006</v>
      </c>
      <c r="Y90" s="55">
        <v>192</v>
      </c>
      <c r="Z90" s="55">
        <v>252</v>
      </c>
      <c r="AA90" s="84">
        <v>334</v>
      </c>
      <c r="AB90" s="84">
        <v>27.6</v>
      </c>
      <c r="AC90" s="84">
        <v>271</v>
      </c>
      <c r="AD90" s="84"/>
      <c r="AE90" s="84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206" t="s">
        <v>157</v>
      </c>
      <c r="AQ90" s="209">
        <v>2005</v>
      </c>
      <c r="AR90" s="207">
        <v>201</v>
      </c>
      <c r="AS90" s="207">
        <v>260</v>
      </c>
      <c r="AT90" s="207">
        <v>352</v>
      </c>
      <c r="AU90" s="207">
        <v>26</v>
      </c>
      <c r="AV90" s="207">
        <v>272</v>
      </c>
      <c r="AW90" s="15"/>
      <c r="AX90" s="15"/>
    </row>
    <row r="91" spans="1:50" s="23" customFormat="1" ht="15" customHeight="1" x14ac:dyDescent="0.3">
      <c r="A91" s="38">
        <v>89</v>
      </c>
      <c r="B91" s="107" t="s">
        <v>199</v>
      </c>
      <c r="C91" s="156">
        <v>2008</v>
      </c>
      <c r="D91" s="158" t="s">
        <v>196</v>
      </c>
      <c r="E91" s="55">
        <v>189</v>
      </c>
      <c r="F91" s="55">
        <v>249</v>
      </c>
      <c r="G91" s="55">
        <v>330</v>
      </c>
      <c r="H91" s="55">
        <v>26.6</v>
      </c>
      <c r="I91" s="55">
        <v>270</v>
      </c>
      <c r="J91" s="57">
        <f t="shared" si="36"/>
        <v>10.8</v>
      </c>
      <c r="K91" s="57">
        <f t="shared" si="25"/>
        <v>17.637500000000003</v>
      </c>
      <c r="L91" s="57">
        <f t="shared" si="26"/>
        <v>43.5</v>
      </c>
      <c r="M91" s="57">
        <f t="shared" si="27"/>
        <v>58.580000000000005</v>
      </c>
      <c r="N91" s="57">
        <f t="shared" si="28"/>
        <v>43.5</v>
      </c>
      <c r="O91" s="57">
        <f t="shared" si="29"/>
        <v>174.01750000000001</v>
      </c>
      <c r="P91" s="57" t="str">
        <f t="shared" si="30"/>
        <v>D</v>
      </c>
      <c r="Q91" s="57" t="str">
        <f t="shared" si="31"/>
        <v>D</v>
      </c>
      <c r="R91" s="57" t="str">
        <f t="shared" si="32"/>
        <v>D</v>
      </c>
      <c r="S91" s="57" t="str">
        <f t="shared" si="33"/>
        <v>C</v>
      </c>
      <c r="T91" s="57" t="str">
        <f t="shared" si="34"/>
        <v>D</v>
      </c>
      <c r="U91" s="154" t="str">
        <f t="shared" si="35"/>
        <v>D</v>
      </c>
      <c r="V91" s="46"/>
      <c r="W91" s="86" t="s">
        <v>161</v>
      </c>
      <c r="X91" s="156">
        <v>2008</v>
      </c>
      <c r="Y91" s="55">
        <v>189</v>
      </c>
      <c r="Z91" s="55">
        <v>249</v>
      </c>
      <c r="AA91" s="84">
        <v>328</v>
      </c>
      <c r="AB91" s="84">
        <v>21.7</v>
      </c>
      <c r="AC91" s="84">
        <v>276</v>
      </c>
      <c r="AD91" s="84"/>
      <c r="AE91" s="84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216"/>
      <c r="AR91" s="216"/>
      <c r="AS91" s="216"/>
      <c r="AT91" s="15"/>
      <c r="AU91" s="15"/>
      <c r="AV91" s="15"/>
      <c r="AW91" s="15"/>
      <c r="AX91" s="15"/>
    </row>
    <row r="92" spans="1:50" s="23" customFormat="1" ht="15" customHeight="1" x14ac:dyDescent="0.25">
      <c r="A92" s="38">
        <v>90</v>
      </c>
      <c r="B92" s="89" t="s">
        <v>61</v>
      </c>
      <c r="C92" s="69">
        <v>2007</v>
      </c>
      <c r="D92" s="158" t="s">
        <v>13</v>
      </c>
      <c r="E92" s="55">
        <v>187</v>
      </c>
      <c r="F92" s="55">
        <v>241</v>
      </c>
      <c r="G92" s="55">
        <v>334</v>
      </c>
      <c r="H92" s="55">
        <v>23.6</v>
      </c>
      <c r="I92" s="55">
        <v>289</v>
      </c>
      <c r="J92" s="57">
        <f t="shared" si="36"/>
        <v>5.4</v>
      </c>
      <c r="K92" s="57">
        <f t="shared" si="25"/>
        <v>1.0375000000000001</v>
      </c>
      <c r="L92" s="57">
        <f t="shared" si="26"/>
        <v>55.1</v>
      </c>
      <c r="M92" s="57">
        <f t="shared" si="27"/>
        <v>41.180000000000007</v>
      </c>
      <c r="N92" s="57">
        <f t="shared" si="28"/>
        <v>71.05</v>
      </c>
      <c r="O92" s="57">
        <f t="shared" si="29"/>
        <v>173.76749999999998</v>
      </c>
      <c r="P92" s="57" t="str">
        <f t="shared" si="30"/>
        <v>D</v>
      </c>
      <c r="Q92" s="57" t="str">
        <f t="shared" si="31"/>
        <v>D</v>
      </c>
      <c r="R92" s="57" t="str">
        <f t="shared" si="32"/>
        <v>C</v>
      </c>
      <c r="S92" s="57" t="str">
        <f t="shared" si="33"/>
        <v>D</v>
      </c>
      <c r="T92" s="57" t="str">
        <f t="shared" si="34"/>
        <v>B</v>
      </c>
      <c r="U92" s="154" t="str">
        <f t="shared" si="35"/>
        <v>D</v>
      </c>
      <c r="V92" s="43"/>
      <c r="W92" s="86" t="s">
        <v>162</v>
      </c>
      <c r="X92" s="156">
        <v>2008</v>
      </c>
      <c r="Y92" s="55">
        <v>192</v>
      </c>
      <c r="Z92" s="55">
        <v>255</v>
      </c>
      <c r="AA92" s="84">
        <v>326</v>
      </c>
      <c r="AB92" s="84">
        <v>22.1</v>
      </c>
      <c r="AC92" s="84">
        <v>268</v>
      </c>
      <c r="AD92" s="84"/>
      <c r="AE92" s="84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216"/>
      <c r="AR92" s="216"/>
      <c r="AS92" s="216"/>
      <c r="AT92" s="15"/>
      <c r="AU92" s="15"/>
      <c r="AV92" s="15"/>
      <c r="AW92" s="15"/>
      <c r="AX92" s="15"/>
    </row>
    <row r="93" spans="1:50" s="23" customFormat="1" ht="15" customHeight="1" x14ac:dyDescent="0.25">
      <c r="A93" s="38">
        <v>91</v>
      </c>
      <c r="B93" s="170" t="s">
        <v>98</v>
      </c>
      <c r="C93" s="69">
        <v>2007</v>
      </c>
      <c r="D93" s="61" t="s">
        <v>16</v>
      </c>
      <c r="E93" s="55">
        <v>187</v>
      </c>
      <c r="F93" s="55">
        <v>249</v>
      </c>
      <c r="G93" s="55">
        <v>334</v>
      </c>
      <c r="H93" s="55">
        <v>23.7</v>
      </c>
      <c r="I93" s="55">
        <v>277</v>
      </c>
      <c r="J93" s="57">
        <f t="shared" si="36"/>
        <v>5.4</v>
      </c>
      <c r="K93" s="57">
        <f t="shared" si="25"/>
        <v>17.637500000000003</v>
      </c>
      <c r="L93" s="57">
        <f t="shared" si="26"/>
        <v>55.1</v>
      </c>
      <c r="M93" s="57">
        <f t="shared" si="27"/>
        <v>41.76</v>
      </c>
      <c r="N93" s="57">
        <f t="shared" si="28"/>
        <v>53.65</v>
      </c>
      <c r="O93" s="57">
        <f t="shared" si="29"/>
        <v>173.54750000000001</v>
      </c>
      <c r="P93" s="57" t="str">
        <f t="shared" si="30"/>
        <v>D</v>
      </c>
      <c r="Q93" s="57" t="str">
        <f t="shared" si="31"/>
        <v>D</v>
      </c>
      <c r="R93" s="57" t="str">
        <f t="shared" si="32"/>
        <v>C</v>
      </c>
      <c r="S93" s="57" t="str">
        <f t="shared" si="33"/>
        <v>D</v>
      </c>
      <c r="T93" s="57" t="str">
        <f t="shared" si="34"/>
        <v>C</v>
      </c>
      <c r="U93" s="154" t="str">
        <f t="shared" si="35"/>
        <v>D</v>
      </c>
      <c r="V93" s="43"/>
      <c r="W93" s="132" t="s">
        <v>287</v>
      </c>
      <c r="X93" s="156">
        <v>2008</v>
      </c>
      <c r="Y93" s="156">
        <v>200</v>
      </c>
      <c r="Z93" s="156">
        <v>264</v>
      </c>
      <c r="AA93" s="162">
        <v>328</v>
      </c>
      <c r="AB93" s="162">
        <v>25</v>
      </c>
      <c r="AC93" s="162">
        <v>251</v>
      </c>
      <c r="AD93" s="84"/>
      <c r="AE93" s="84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216"/>
      <c r="AR93" s="216"/>
      <c r="AS93" s="216"/>
      <c r="AT93" s="15"/>
      <c r="AU93" s="15"/>
      <c r="AV93" s="15"/>
      <c r="AW93" s="15"/>
      <c r="AX93" s="15"/>
    </row>
    <row r="94" spans="1:50" s="23" customFormat="1" ht="15" customHeight="1" x14ac:dyDescent="0.3">
      <c r="A94" s="38">
        <v>92</v>
      </c>
      <c r="B94" s="175" t="s">
        <v>338</v>
      </c>
      <c r="C94" s="55">
        <v>2008</v>
      </c>
      <c r="D94" s="158" t="s">
        <v>362</v>
      </c>
      <c r="E94" s="61">
        <v>187</v>
      </c>
      <c r="F94" s="61">
        <v>247</v>
      </c>
      <c r="G94" s="61">
        <v>328</v>
      </c>
      <c r="H94" s="61">
        <v>28</v>
      </c>
      <c r="I94" s="61">
        <v>272</v>
      </c>
      <c r="J94" s="57">
        <f t="shared" si="36"/>
        <v>5.4</v>
      </c>
      <c r="K94" s="57">
        <f t="shared" si="25"/>
        <v>13.487500000000001</v>
      </c>
      <c r="L94" s="57">
        <f t="shared" si="26"/>
        <v>37.699999999999996</v>
      </c>
      <c r="M94" s="57">
        <f t="shared" si="27"/>
        <v>66.7</v>
      </c>
      <c r="N94" s="57">
        <f t="shared" si="28"/>
        <v>46.4</v>
      </c>
      <c r="O94" s="57">
        <f t="shared" si="29"/>
        <v>169.6875</v>
      </c>
      <c r="P94" s="57" t="str">
        <f t="shared" si="30"/>
        <v>D</v>
      </c>
      <c r="Q94" s="57" t="str">
        <f t="shared" si="31"/>
        <v>D</v>
      </c>
      <c r="R94" s="57" t="str">
        <f t="shared" si="32"/>
        <v>D</v>
      </c>
      <c r="S94" s="57" t="str">
        <f t="shared" si="33"/>
        <v>B</v>
      </c>
      <c r="T94" s="57" t="str">
        <f t="shared" si="34"/>
        <v>D</v>
      </c>
      <c r="U94" s="154" t="str">
        <f t="shared" si="35"/>
        <v>D</v>
      </c>
      <c r="V94" s="43"/>
      <c r="W94" s="168" t="s">
        <v>22</v>
      </c>
      <c r="X94" s="55"/>
      <c r="Y94" s="55"/>
      <c r="Z94" s="55"/>
      <c r="AA94" s="84"/>
      <c r="AB94" s="84"/>
      <c r="AC94" s="84"/>
      <c r="AD94" s="84"/>
      <c r="AE94" s="84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217"/>
      <c r="AR94" s="217"/>
      <c r="AS94" s="216"/>
      <c r="AT94" s="15"/>
      <c r="AU94" s="15"/>
      <c r="AV94" s="15"/>
      <c r="AW94" s="15"/>
      <c r="AX94" s="15"/>
    </row>
    <row r="95" spans="1:50" s="23" customFormat="1" ht="15" customHeight="1" x14ac:dyDescent="0.25">
      <c r="A95" s="38">
        <v>93</v>
      </c>
      <c r="B95" s="89" t="s">
        <v>39</v>
      </c>
      <c r="C95" s="156">
        <v>2007</v>
      </c>
      <c r="D95" s="158" t="s">
        <v>14</v>
      </c>
      <c r="E95" s="55">
        <v>189</v>
      </c>
      <c r="F95" s="55">
        <v>249</v>
      </c>
      <c r="G95" s="55">
        <v>328</v>
      </c>
      <c r="H95" s="55">
        <v>21.8</v>
      </c>
      <c r="I95" s="55">
        <v>290</v>
      </c>
      <c r="J95" s="57">
        <f t="shared" si="36"/>
        <v>10.8</v>
      </c>
      <c r="K95" s="57">
        <f t="shared" si="25"/>
        <v>17.637500000000003</v>
      </c>
      <c r="L95" s="57">
        <f t="shared" si="26"/>
        <v>37.699999999999996</v>
      </c>
      <c r="M95" s="57">
        <f t="shared" si="27"/>
        <v>30.740000000000002</v>
      </c>
      <c r="N95" s="57">
        <f t="shared" si="28"/>
        <v>72.5</v>
      </c>
      <c r="O95" s="57">
        <f t="shared" si="29"/>
        <v>169.3775</v>
      </c>
      <c r="P95" s="57" t="str">
        <f t="shared" si="30"/>
        <v>D</v>
      </c>
      <c r="Q95" s="57" t="str">
        <f t="shared" si="31"/>
        <v>D</v>
      </c>
      <c r="R95" s="57" t="str">
        <f t="shared" si="32"/>
        <v>D</v>
      </c>
      <c r="S95" s="57" t="str">
        <f t="shared" si="33"/>
        <v>D</v>
      </c>
      <c r="T95" s="57" t="str">
        <f t="shared" si="34"/>
        <v>B</v>
      </c>
      <c r="U95" s="154" t="str">
        <f t="shared" si="35"/>
        <v>D</v>
      </c>
      <c r="V95" s="43"/>
      <c r="W95" s="147" t="s">
        <v>282</v>
      </c>
      <c r="X95" s="156">
        <v>2010</v>
      </c>
      <c r="Y95" s="55">
        <v>187</v>
      </c>
      <c r="Z95" s="55">
        <v>249</v>
      </c>
      <c r="AA95" s="84">
        <v>320</v>
      </c>
      <c r="AB95" s="84">
        <v>22.7</v>
      </c>
      <c r="AC95" s="84">
        <v>265</v>
      </c>
      <c r="AD95" s="84"/>
      <c r="AE95" s="84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215"/>
      <c r="AQ95" s="216"/>
      <c r="AR95" s="216"/>
      <c r="AS95" s="216"/>
      <c r="AT95" s="15"/>
      <c r="AU95" s="15"/>
      <c r="AV95" s="15"/>
      <c r="AW95" s="15"/>
      <c r="AX95" s="15"/>
    </row>
    <row r="96" spans="1:50" s="23" customFormat="1" ht="15" customHeight="1" x14ac:dyDescent="0.25">
      <c r="A96" s="38">
        <v>94</v>
      </c>
      <c r="B96" s="107" t="s">
        <v>253</v>
      </c>
      <c r="C96" s="55">
        <v>2007</v>
      </c>
      <c r="D96" s="158" t="s">
        <v>360</v>
      </c>
      <c r="E96" s="55">
        <v>192</v>
      </c>
      <c r="F96" s="55">
        <v>248</v>
      </c>
      <c r="G96" s="55">
        <v>330</v>
      </c>
      <c r="H96" s="55">
        <v>24.6</v>
      </c>
      <c r="I96" s="55">
        <v>270</v>
      </c>
      <c r="J96" s="61">
        <f t="shared" si="36"/>
        <v>18.900000000000002</v>
      </c>
      <c r="K96" s="61">
        <f t="shared" si="25"/>
        <v>15.562500000000002</v>
      </c>
      <c r="L96" s="61">
        <f t="shared" si="26"/>
        <v>43.5</v>
      </c>
      <c r="M96" s="61">
        <f t="shared" si="27"/>
        <v>46.980000000000004</v>
      </c>
      <c r="N96" s="61">
        <f t="shared" si="28"/>
        <v>43.5</v>
      </c>
      <c r="O96" s="61">
        <f t="shared" si="29"/>
        <v>168.4425</v>
      </c>
      <c r="P96" s="61" t="str">
        <f t="shared" si="30"/>
        <v>D</v>
      </c>
      <c r="Q96" s="61" t="str">
        <f t="shared" si="31"/>
        <v>D</v>
      </c>
      <c r="R96" s="61" t="str">
        <f t="shared" si="32"/>
        <v>D</v>
      </c>
      <c r="S96" s="61" t="str">
        <f t="shared" si="33"/>
        <v>D</v>
      </c>
      <c r="T96" s="61" t="str">
        <f t="shared" si="34"/>
        <v>D</v>
      </c>
      <c r="U96" s="61" t="str">
        <f t="shared" si="35"/>
        <v>D</v>
      </c>
      <c r="V96" s="43"/>
      <c r="W96" s="98" t="s">
        <v>283</v>
      </c>
      <c r="X96" s="156">
        <v>2010</v>
      </c>
      <c r="Y96" s="55">
        <v>195</v>
      </c>
      <c r="Z96" s="55">
        <v>261</v>
      </c>
      <c r="AA96" s="84">
        <v>328</v>
      </c>
      <c r="AB96" s="84">
        <v>29.4</v>
      </c>
      <c r="AC96" s="84">
        <v>267</v>
      </c>
      <c r="AD96" s="84"/>
      <c r="AE96" s="84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209" t="s">
        <v>363</v>
      </c>
      <c r="AQ96" s="209">
        <v>2007</v>
      </c>
      <c r="AR96" s="15"/>
      <c r="AS96" s="216"/>
      <c r="AT96" s="15"/>
      <c r="AU96" s="15"/>
      <c r="AV96" s="15"/>
      <c r="AW96" s="15"/>
      <c r="AX96" s="15"/>
    </row>
    <row r="97" spans="1:50" s="23" customFormat="1" ht="15" customHeight="1" x14ac:dyDescent="0.25">
      <c r="A97" s="38">
        <v>95</v>
      </c>
      <c r="B97" s="170" t="s">
        <v>48</v>
      </c>
      <c r="C97" s="69">
        <v>2006</v>
      </c>
      <c r="D97" s="61" t="s">
        <v>16</v>
      </c>
      <c r="E97" s="55">
        <v>188</v>
      </c>
      <c r="F97" s="59">
        <v>247</v>
      </c>
      <c r="G97" s="55">
        <v>332</v>
      </c>
      <c r="H97" s="55">
        <v>20.6</v>
      </c>
      <c r="I97" s="55">
        <v>287</v>
      </c>
      <c r="J97" s="57">
        <f t="shared" si="36"/>
        <v>8.1000000000000014</v>
      </c>
      <c r="K97" s="57">
        <f t="shared" si="25"/>
        <v>13.487500000000001</v>
      </c>
      <c r="L97" s="57">
        <f t="shared" si="26"/>
        <v>49.3</v>
      </c>
      <c r="M97" s="57">
        <f t="shared" si="27"/>
        <v>23.780000000000008</v>
      </c>
      <c r="N97" s="57">
        <f t="shared" si="28"/>
        <v>68.149999999999991</v>
      </c>
      <c r="O97" s="57">
        <f t="shared" si="29"/>
        <v>162.8175</v>
      </c>
      <c r="P97" s="57" t="str">
        <f t="shared" si="30"/>
        <v>D</v>
      </c>
      <c r="Q97" s="57" t="str">
        <f t="shared" si="31"/>
        <v>D</v>
      </c>
      <c r="R97" s="57" t="str">
        <f t="shared" si="32"/>
        <v>D</v>
      </c>
      <c r="S97" s="57" t="str">
        <f t="shared" si="33"/>
        <v>D</v>
      </c>
      <c r="T97" s="57" t="str">
        <f t="shared" si="34"/>
        <v>B</v>
      </c>
      <c r="U97" s="154" t="str">
        <f t="shared" si="35"/>
        <v>D</v>
      </c>
      <c r="V97" s="43"/>
      <c r="W97" s="95" t="s">
        <v>30</v>
      </c>
      <c r="X97" s="156">
        <v>2009</v>
      </c>
      <c r="Y97" s="55">
        <v>202</v>
      </c>
      <c r="Z97" s="55">
        <v>272</v>
      </c>
      <c r="AA97" s="84">
        <v>340</v>
      </c>
      <c r="AB97" s="84">
        <v>22.3</v>
      </c>
      <c r="AC97" s="84">
        <v>254</v>
      </c>
      <c r="AD97" s="84"/>
      <c r="AE97" s="84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209" t="s">
        <v>364</v>
      </c>
      <c r="AQ97" s="209">
        <v>2006</v>
      </c>
      <c r="AR97" s="15"/>
      <c r="AS97" s="216"/>
      <c r="AT97" s="15"/>
      <c r="AU97" s="15"/>
      <c r="AV97" s="15"/>
      <c r="AW97" s="15"/>
      <c r="AX97" s="15"/>
    </row>
    <row r="98" spans="1:50" s="23" customFormat="1" ht="15" customHeight="1" x14ac:dyDescent="0.3">
      <c r="A98" s="48">
        <v>96</v>
      </c>
      <c r="B98" s="172" t="s">
        <v>64</v>
      </c>
      <c r="C98" s="69">
        <v>2009</v>
      </c>
      <c r="D98" s="61" t="s">
        <v>122</v>
      </c>
      <c r="E98" s="55">
        <v>193</v>
      </c>
      <c r="F98" s="55">
        <v>252</v>
      </c>
      <c r="G98" s="55">
        <v>330</v>
      </c>
      <c r="H98" s="55">
        <v>19.350000000000001</v>
      </c>
      <c r="I98" s="55">
        <v>279</v>
      </c>
      <c r="J98" s="57">
        <f t="shared" si="36"/>
        <v>21.6</v>
      </c>
      <c r="K98" s="57">
        <f t="shared" si="25"/>
        <v>23.862500000000001</v>
      </c>
      <c r="L98" s="57">
        <f t="shared" si="26"/>
        <v>43.5</v>
      </c>
      <c r="M98" s="57">
        <f t="shared" si="27"/>
        <v>16.530000000000008</v>
      </c>
      <c r="N98" s="57">
        <f t="shared" si="28"/>
        <v>56.55</v>
      </c>
      <c r="O98" s="57">
        <f t="shared" si="29"/>
        <v>162.04250000000002</v>
      </c>
      <c r="P98" s="57" t="str">
        <f t="shared" si="30"/>
        <v>D</v>
      </c>
      <c r="Q98" s="57" t="str">
        <f t="shared" si="31"/>
        <v>D</v>
      </c>
      <c r="R98" s="57" t="str">
        <f t="shared" si="32"/>
        <v>D</v>
      </c>
      <c r="S98" s="57" t="str">
        <f t="shared" si="33"/>
        <v>D</v>
      </c>
      <c r="T98" s="57" t="str">
        <f t="shared" si="34"/>
        <v>C</v>
      </c>
      <c r="U98" s="154" t="str">
        <f t="shared" si="35"/>
        <v>D</v>
      </c>
      <c r="V98" s="46"/>
      <c r="W98" s="128" t="s">
        <v>284</v>
      </c>
      <c r="X98" s="156">
        <v>2006</v>
      </c>
      <c r="Y98" s="55">
        <v>197</v>
      </c>
      <c r="Z98" s="55">
        <v>262</v>
      </c>
      <c r="AA98" s="84">
        <v>330</v>
      </c>
      <c r="AB98" s="84">
        <v>25.1</v>
      </c>
      <c r="AC98" s="84">
        <v>260</v>
      </c>
      <c r="AD98" s="84"/>
      <c r="AE98" s="84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209" t="s">
        <v>365</v>
      </c>
      <c r="AQ98" s="209">
        <v>2008</v>
      </c>
      <c r="AR98" s="15"/>
      <c r="AS98" s="216"/>
      <c r="AT98" s="15"/>
      <c r="AU98" s="15"/>
      <c r="AV98" s="15"/>
      <c r="AW98" s="15"/>
      <c r="AX98" s="15"/>
    </row>
    <row r="99" spans="1:50" s="23" customFormat="1" ht="15" customHeight="1" x14ac:dyDescent="0.3">
      <c r="A99" s="38">
        <v>97</v>
      </c>
      <c r="B99" s="89" t="s">
        <v>229</v>
      </c>
      <c r="C99" s="69">
        <v>2009</v>
      </c>
      <c r="D99" s="158" t="s">
        <v>21</v>
      </c>
      <c r="E99" s="55">
        <v>184</v>
      </c>
      <c r="F99" s="55">
        <v>240</v>
      </c>
      <c r="G99" s="55">
        <v>330</v>
      </c>
      <c r="H99" s="55">
        <v>25.6</v>
      </c>
      <c r="I99" s="55">
        <v>284</v>
      </c>
      <c r="J99" s="57">
        <f t="shared" si="36"/>
        <v>0</v>
      </c>
      <c r="K99" s="57">
        <f t="shared" ref="K99:K130" si="37">MAX(0,(F99-240.5)*4.15)*0.5</f>
        <v>0</v>
      </c>
      <c r="L99" s="57">
        <f t="shared" ref="L99:L130" si="38">MAX(0,(G99-315)*2.9)</f>
        <v>43.5</v>
      </c>
      <c r="M99" s="57">
        <f t="shared" ref="M99:M130" si="39">MAX(0,(H99-16.5)*5.8)</f>
        <v>52.780000000000008</v>
      </c>
      <c r="N99" s="57">
        <f t="shared" ref="N99:N130" si="40">MAX(0,(I99-240)*1.45)</f>
        <v>63.8</v>
      </c>
      <c r="O99" s="57">
        <f t="shared" ref="O99:O130" si="41">SUM(J99:N99)</f>
        <v>160.07999999999998</v>
      </c>
      <c r="P99" s="57" t="str">
        <f t="shared" ref="P99:P130" si="42">IF(J99&gt;=80/2,"A",IF(J99&gt;=60/2,"B",IF(J99&gt;=50/2,"C","D")))</f>
        <v>D</v>
      </c>
      <c r="Q99" s="57" t="str">
        <f t="shared" ref="Q99:Q130" si="43">IF(J99&gt;=80/2,"A",IF(J99&gt;=60/2,"B",IF(J99&gt;=50/2,"C","D")))</f>
        <v>D</v>
      </c>
      <c r="R99" s="57" t="str">
        <f t="shared" ref="R99:R130" si="44">IF(L99&gt;=80,"A",IF(L99&gt;=60,"B",IF(L99&gt;=50,"C","D")))</f>
        <v>D</v>
      </c>
      <c r="S99" s="57" t="str">
        <f t="shared" ref="S99:S130" si="45">IF(M99&gt;=80,"A",IF(M99&gt;=60,"B",IF(M99&gt;=50,"C","D")))</f>
        <v>C</v>
      </c>
      <c r="T99" s="57" t="str">
        <f t="shared" ref="T99:T130" si="46">IF(N99&gt;=80,"A",IF(N99&gt;=60,"B",IF(N99&gt;=50,"C","D")))</f>
        <v>B</v>
      </c>
      <c r="U99" s="154" t="str">
        <f t="shared" ref="U99:U130" si="47">IF(O99&gt;=290,"A",IF(O99&gt;=240,"B",IF(O99&gt;=200,"C","D")))</f>
        <v>D</v>
      </c>
      <c r="V99" s="46"/>
      <c r="W99" s="86" t="s">
        <v>285</v>
      </c>
      <c r="X99" s="156">
        <v>2006</v>
      </c>
      <c r="Y99" s="55">
        <v>194</v>
      </c>
      <c r="Z99" s="55">
        <v>252</v>
      </c>
      <c r="AA99" s="84">
        <v>340</v>
      </c>
      <c r="AB99" s="84">
        <v>35</v>
      </c>
      <c r="AC99" s="84">
        <v>287</v>
      </c>
      <c r="AD99" s="84"/>
      <c r="AE99" s="84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209" t="s">
        <v>366</v>
      </c>
      <c r="AQ99" s="209">
        <v>2008</v>
      </c>
      <c r="AR99" s="15"/>
      <c r="AS99" s="216"/>
      <c r="AT99" s="15"/>
      <c r="AU99" s="15"/>
      <c r="AV99" s="15"/>
      <c r="AW99" s="15"/>
      <c r="AX99" s="15"/>
    </row>
    <row r="100" spans="1:50" s="23" customFormat="1" ht="15" customHeight="1" x14ac:dyDescent="0.25">
      <c r="A100" s="38">
        <v>98</v>
      </c>
      <c r="B100" s="172" t="s">
        <v>328</v>
      </c>
      <c r="C100" s="156">
        <v>2010</v>
      </c>
      <c r="D100" s="158" t="s">
        <v>15</v>
      </c>
      <c r="E100" s="55">
        <v>196</v>
      </c>
      <c r="F100" s="55">
        <v>263</v>
      </c>
      <c r="G100" s="55">
        <v>334</v>
      </c>
      <c r="H100" s="55">
        <v>19.899999999999999</v>
      </c>
      <c r="I100" s="55">
        <v>245</v>
      </c>
      <c r="J100" s="57">
        <f t="shared" si="36"/>
        <v>29.700000000000003</v>
      </c>
      <c r="K100" s="57">
        <f t="shared" si="37"/>
        <v>46.687500000000007</v>
      </c>
      <c r="L100" s="57">
        <f t="shared" si="38"/>
        <v>55.1</v>
      </c>
      <c r="M100" s="57">
        <f t="shared" si="39"/>
        <v>19.719999999999992</v>
      </c>
      <c r="N100" s="57">
        <f t="shared" si="40"/>
        <v>7.25</v>
      </c>
      <c r="O100" s="57">
        <f t="shared" si="41"/>
        <v>158.45750000000001</v>
      </c>
      <c r="P100" s="57" t="str">
        <f t="shared" si="42"/>
        <v>C</v>
      </c>
      <c r="Q100" s="57" t="str">
        <f t="shared" si="43"/>
        <v>C</v>
      </c>
      <c r="R100" s="57" t="str">
        <f t="shared" si="44"/>
        <v>C</v>
      </c>
      <c r="S100" s="57" t="str">
        <f t="shared" si="45"/>
        <v>D</v>
      </c>
      <c r="T100" s="57" t="str">
        <f t="shared" si="46"/>
        <v>D</v>
      </c>
      <c r="U100" s="154" t="str">
        <f t="shared" si="47"/>
        <v>D</v>
      </c>
      <c r="V100" s="43"/>
      <c r="W100" s="95" t="s">
        <v>168</v>
      </c>
      <c r="X100" s="156">
        <v>2010</v>
      </c>
      <c r="Y100" s="55">
        <v>185</v>
      </c>
      <c r="Z100" s="55">
        <v>247</v>
      </c>
      <c r="AA100" s="84">
        <v>318</v>
      </c>
      <c r="AB100" s="84">
        <v>24.8</v>
      </c>
      <c r="AC100" s="84">
        <v>261</v>
      </c>
      <c r="AD100" s="84"/>
      <c r="AE100" s="84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209" t="s">
        <v>367</v>
      </c>
      <c r="AQ100" s="209">
        <v>2007</v>
      </c>
      <c r="AR100" s="15"/>
      <c r="AS100" s="216"/>
      <c r="AT100" s="15"/>
      <c r="AU100" s="15"/>
      <c r="AV100" s="15"/>
      <c r="AW100" s="15"/>
      <c r="AX100" s="15"/>
    </row>
    <row r="101" spans="1:50" s="23" customFormat="1" ht="15" customHeight="1" x14ac:dyDescent="0.25">
      <c r="A101" s="38">
        <v>99</v>
      </c>
      <c r="B101" s="173" t="s">
        <v>315</v>
      </c>
      <c r="C101" s="69">
        <v>2009</v>
      </c>
      <c r="D101" s="61" t="s">
        <v>122</v>
      </c>
      <c r="E101" s="55">
        <v>192</v>
      </c>
      <c r="F101" s="55">
        <v>254</v>
      </c>
      <c r="G101" s="55">
        <v>326</v>
      </c>
      <c r="H101" s="55">
        <v>20.2</v>
      </c>
      <c r="I101" s="55">
        <v>280</v>
      </c>
      <c r="J101" s="57">
        <f t="shared" si="36"/>
        <v>18.900000000000002</v>
      </c>
      <c r="K101" s="57">
        <f t="shared" si="37"/>
        <v>28.012500000000003</v>
      </c>
      <c r="L101" s="57">
        <f t="shared" si="38"/>
        <v>31.9</v>
      </c>
      <c r="M101" s="57">
        <f t="shared" si="39"/>
        <v>21.459999999999994</v>
      </c>
      <c r="N101" s="57">
        <f t="shared" si="40"/>
        <v>58</v>
      </c>
      <c r="O101" s="57">
        <f t="shared" si="41"/>
        <v>158.27249999999998</v>
      </c>
      <c r="P101" s="57" t="str">
        <f t="shared" si="42"/>
        <v>D</v>
      </c>
      <c r="Q101" s="57" t="str">
        <f t="shared" si="43"/>
        <v>D</v>
      </c>
      <c r="R101" s="57" t="str">
        <f t="shared" si="44"/>
        <v>D</v>
      </c>
      <c r="S101" s="57" t="str">
        <f t="shared" si="45"/>
        <v>D</v>
      </c>
      <c r="T101" s="57" t="str">
        <f t="shared" si="46"/>
        <v>C</v>
      </c>
      <c r="U101" s="154" t="str">
        <f t="shared" si="47"/>
        <v>D</v>
      </c>
      <c r="V101" s="43"/>
      <c r="W101" s="98" t="s">
        <v>286</v>
      </c>
      <c r="X101" s="156">
        <v>2008</v>
      </c>
      <c r="Y101" s="55">
        <v>193</v>
      </c>
      <c r="Z101" s="55">
        <v>254</v>
      </c>
      <c r="AA101" s="84">
        <v>340</v>
      </c>
      <c r="AB101" s="84">
        <v>30.9</v>
      </c>
      <c r="AC101" s="84">
        <v>279</v>
      </c>
      <c r="AD101" s="84"/>
      <c r="AE101" s="84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209" t="s">
        <v>368</v>
      </c>
      <c r="AQ101" s="209">
        <v>2009</v>
      </c>
      <c r="AR101" s="15"/>
      <c r="AS101" s="216"/>
      <c r="AT101" s="15"/>
      <c r="AU101" s="15"/>
      <c r="AV101" s="15"/>
      <c r="AW101" s="15"/>
      <c r="AX101" s="15"/>
    </row>
    <row r="102" spans="1:50" s="23" customFormat="1" ht="15" customHeight="1" x14ac:dyDescent="0.25">
      <c r="A102" s="38">
        <v>100</v>
      </c>
      <c r="B102" s="107" t="s">
        <v>270</v>
      </c>
      <c r="C102" s="69">
        <v>2010</v>
      </c>
      <c r="D102" s="61" t="s">
        <v>17</v>
      </c>
      <c r="E102" s="55">
        <v>198</v>
      </c>
      <c r="F102" s="55">
        <v>257</v>
      </c>
      <c r="G102" s="55">
        <v>324</v>
      </c>
      <c r="H102" s="55">
        <v>23.4</v>
      </c>
      <c r="I102" s="55">
        <v>255</v>
      </c>
      <c r="J102" s="57">
        <f t="shared" si="36"/>
        <v>35.1</v>
      </c>
      <c r="K102" s="57">
        <f t="shared" si="37"/>
        <v>34.237500000000004</v>
      </c>
      <c r="L102" s="57">
        <f t="shared" si="38"/>
        <v>26.099999999999998</v>
      </c>
      <c r="M102" s="57">
        <f t="shared" si="39"/>
        <v>40.019999999999989</v>
      </c>
      <c r="N102" s="57">
        <f t="shared" si="40"/>
        <v>21.75</v>
      </c>
      <c r="O102" s="57">
        <f t="shared" si="41"/>
        <v>157.20749999999998</v>
      </c>
      <c r="P102" s="57" t="str">
        <f t="shared" si="42"/>
        <v>B</v>
      </c>
      <c r="Q102" s="57" t="str">
        <f t="shared" si="43"/>
        <v>B</v>
      </c>
      <c r="R102" s="57" t="str">
        <f t="shared" si="44"/>
        <v>D</v>
      </c>
      <c r="S102" s="57" t="str">
        <f t="shared" si="45"/>
        <v>D</v>
      </c>
      <c r="T102" s="57" t="str">
        <f t="shared" si="46"/>
        <v>D</v>
      </c>
      <c r="U102" s="154" t="str">
        <f t="shared" si="47"/>
        <v>D</v>
      </c>
      <c r="V102" s="43"/>
      <c r="W102" s="210" t="s">
        <v>170</v>
      </c>
      <c r="X102" s="55"/>
      <c r="Y102" s="55"/>
      <c r="Z102" s="55"/>
      <c r="AA102" s="84"/>
      <c r="AB102" s="84"/>
      <c r="AC102" s="84"/>
      <c r="AD102" s="84"/>
      <c r="AE102" s="84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164"/>
      <c r="AQ102" s="216"/>
      <c r="AR102" s="216"/>
      <c r="AS102" s="216"/>
      <c r="AT102" s="15"/>
      <c r="AU102" s="15"/>
      <c r="AV102" s="15"/>
      <c r="AW102" s="15"/>
      <c r="AX102" s="15"/>
    </row>
    <row r="103" spans="1:50" s="23" customFormat="1" ht="15" customHeight="1" x14ac:dyDescent="0.3">
      <c r="A103" s="38">
        <v>101</v>
      </c>
      <c r="B103" s="175" t="s">
        <v>349</v>
      </c>
      <c r="C103" s="61">
        <v>2007</v>
      </c>
      <c r="D103" s="158" t="s">
        <v>34</v>
      </c>
      <c r="E103" s="61">
        <v>186</v>
      </c>
      <c r="F103" s="61">
        <v>240</v>
      </c>
      <c r="G103" s="61">
        <v>322</v>
      </c>
      <c r="H103" s="61">
        <v>28.4</v>
      </c>
      <c r="I103" s="61">
        <v>284</v>
      </c>
      <c r="J103" s="57">
        <f t="shared" si="36"/>
        <v>2.7</v>
      </c>
      <c r="K103" s="57">
        <f t="shared" si="37"/>
        <v>0</v>
      </c>
      <c r="L103" s="57">
        <f t="shared" si="38"/>
        <v>20.3</v>
      </c>
      <c r="M103" s="57">
        <f t="shared" si="39"/>
        <v>69.02</v>
      </c>
      <c r="N103" s="57">
        <f t="shared" si="40"/>
        <v>63.8</v>
      </c>
      <c r="O103" s="57">
        <f t="shared" si="41"/>
        <v>155.82</v>
      </c>
      <c r="P103" s="57" t="str">
        <f t="shared" si="42"/>
        <v>D</v>
      </c>
      <c r="Q103" s="57" t="str">
        <f t="shared" si="43"/>
        <v>D</v>
      </c>
      <c r="R103" s="57" t="str">
        <f t="shared" si="44"/>
        <v>D</v>
      </c>
      <c r="S103" s="57" t="str">
        <f t="shared" si="45"/>
        <v>B</v>
      </c>
      <c r="T103" s="57" t="str">
        <f t="shared" si="46"/>
        <v>B</v>
      </c>
      <c r="U103" s="154" t="str">
        <f t="shared" si="47"/>
        <v>D</v>
      </c>
      <c r="V103" s="43"/>
      <c r="W103" s="208" t="s">
        <v>171</v>
      </c>
      <c r="X103" s="156">
        <v>2006</v>
      </c>
      <c r="Y103" s="55">
        <v>197</v>
      </c>
      <c r="Z103" s="55">
        <v>257</v>
      </c>
      <c r="AA103" s="84">
        <v>338</v>
      </c>
      <c r="AB103" s="84">
        <v>24.8</v>
      </c>
      <c r="AC103" s="84">
        <v>266</v>
      </c>
      <c r="AD103" s="84"/>
      <c r="AE103" s="84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216"/>
      <c r="AR103" s="216"/>
      <c r="AS103" s="216"/>
      <c r="AT103" s="15"/>
      <c r="AU103" s="15"/>
      <c r="AV103" s="15"/>
      <c r="AW103" s="15"/>
      <c r="AX103" s="15"/>
    </row>
    <row r="104" spans="1:50" s="23" customFormat="1" ht="15" customHeight="1" x14ac:dyDescent="0.25">
      <c r="A104" s="38">
        <v>102</v>
      </c>
      <c r="B104" s="89" t="s">
        <v>153</v>
      </c>
      <c r="C104" s="156">
        <v>2010</v>
      </c>
      <c r="D104" s="158" t="s">
        <v>359</v>
      </c>
      <c r="E104" s="55">
        <v>192</v>
      </c>
      <c r="F104" s="55">
        <v>256</v>
      </c>
      <c r="G104" s="55">
        <v>340</v>
      </c>
      <c r="H104" s="55">
        <v>22</v>
      </c>
      <c r="I104" s="55">
        <v>234</v>
      </c>
      <c r="J104" s="61">
        <f t="shared" si="36"/>
        <v>18.900000000000002</v>
      </c>
      <c r="K104" s="61">
        <f t="shared" si="37"/>
        <v>32.162500000000001</v>
      </c>
      <c r="L104" s="61">
        <f t="shared" si="38"/>
        <v>72.5</v>
      </c>
      <c r="M104" s="61">
        <f t="shared" si="39"/>
        <v>31.9</v>
      </c>
      <c r="N104" s="61">
        <f t="shared" si="40"/>
        <v>0</v>
      </c>
      <c r="O104" s="61">
        <f t="shared" si="41"/>
        <v>155.46250000000001</v>
      </c>
      <c r="P104" s="61" t="str">
        <f t="shared" si="42"/>
        <v>D</v>
      </c>
      <c r="Q104" s="61" t="str">
        <f t="shared" si="43"/>
        <v>D</v>
      </c>
      <c r="R104" s="61" t="str">
        <f t="shared" si="44"/>
        <v>B</v>
      </c>
      <c r="S104" s="61" t="str">
        <f t="shared" si="45"/>
        <v>D</v>
      </c>
      <c r="T104" s="61" t="str">
        <f t="shared" si="46"/>
        <v>D</v>
      </c>
      <c r="U104" s="61" t="str">
        <f t="shared" si="47"/>
        <v>D</v>
      </c>
      <c r="V104" s="43"/>
      <c r="W104" s="209" t="s">
        <v>56</v>
      </c>
      <c r="X104" s="156">
        <v>2007</v>
      </c>
      <c r="Y104" s="55">
        <v>192</v>
      </c>
      <c r="Z104" s="55">
        <v>253</v>
      </c>
      <c r="AA104" s="84">
        <v>328</v>
      </c>
      <c r="AB104" s="84">
        <v>13.8</v>
      </c>
      <c r="AC104" s="84">
        <v>270</v>
      </c>
      <c r="AD104" s="84"/>
      <c r="AE104" s="84"/>
      <c r="AF104" s="80"/>
      <c r="AG104" s="80"/>
      <c r="AH104" s="80"/>
      <c r="AI104" s="80"/>
      <c r="AJ104" s="80"/>
      <c r="AK104" s="80"/>
      <c r="AL104" s="80"/>
      <c r="AM104" s="80"/>
      <c r="AN104" s="80"/>
      <c r="AO104" s="80"/>
      <c r="AP104" s="80"/>
      <c r="AQ104" s="216"/>
      <c r="AR104" s="216"/>
      <c r="AS104" s="216"/>
      <c r="AT104" s="15"/>
      <c r="AU104" s="15"/>
      <c r="AV104" s="15"/>
      <c r="AW104" s="15"/>
      <c r="AX104" s="15"/>
    </row>
    <row r="105" spans="1:50" s="23" customFormat="1" ht="15" customHeight="1" x14ac:dyDescent="0.25">
      <c r="A105" s="38">
        <v>103</v>
      </c>
      <c r="B105" s="173" t="s">
        <v>148</v>
      </c>
      <c r="C105" s="156">
        <v>2008</v>
      </c>
      <c r="D105" s="158" t="s">
        <v>19</v>
      </c>
      <c r="E105" s="55">
        <v>191</v>
      </c>
      <c r="F105" s="55">
        <v>247</v>
      </c>
      <c r="G105" s="55">
        <v>328</v>
      </c>
      <c r="H105" s="55">
        <v>21.5</v>
      </c>
      <c r="I105" s="55">
        <v>280</v>
      </c>
      <c r="J105" s="57">
        <f t="shared" si="36"/>
        <v>16.200000000000003</v>
      </c>
      <c r="K105" s="57">
        <f t="shared" si="37"/>
        <v>13.487500000000001</v>
      </c>
      <c r="L105" s="57">
        <f t="shared" si="38"/>
        <v>37.699999999999996</v>
      </c>
      <c r="M105" s="57">
        <f t="shared" si="39"/>
        <v>29</v>
      </c>
      <c r="N105" s="57">
        <f t="shared" si="40"/>
        <v>58</v>
      </c>
      <c r="O105" s="57">
        <f t="shared" si="41"/>
        <v>154.38749999999999</v>
      </c>
      <c r="P105" s="57" t="str">
        <f t="shared" si="42"/>
        <v>D</v>
      </c>
      <c r="Q105" s="57" t="str">
        <f t="shared" si="43"/>
        <v>D</v>
      </c>
      <c r="R105" s="57" t="str">
        <f t="shared" si="44"/>
        <v>D</v>
      </c>
      <c r="S105" s="57" t="str">
        <f t="shared" si="45"/>
        <v>D</v>
      </c>
      <c r="T105" s="57" t="str">
        <f t="shared" si="46"/>
        <v>C</v>
      </c>
      <c r="U105" s="154" t="str">
        <f t="shared" si="47"/>
        <v>D</v>
      </c>
      <c r="V105" s="43"/>
      <c r="W105" s="208" t="s">
        <v>54</v>
      </c>
      <c r="X105" s="156">
        <v>2008</v>
      </c>
      <c r="Y105" s="55">
        <v>190</v>
      </c>
      <c r="Z105" s="55">
        <v>247</v>
      </c>
      <c r="AA105" s="84">
        <v>328</v>
      </c>
      <c r="AB105" s="84">
        <v>24.95</v>
      </c>
      <c r="AC105" s="84">
        <v>265</v>
      </c>
      <c r="AD105" s="84"/>
      <c r="AE105" s="84"/>
      <c r="AF105" s="80"/>
      <c r="AG105" s="80"/>
      <c r="AH105" s="80"/>
      <c r="AI105" s="80"/>
      <c r="AJ105" s="80"/>
      <c r="AK105" s="80"/>
      <c r="AL105" s="80"/>
      <c r="AM105" s="80"/>
      <c r="AN105" s="80"/>
      <c r="AO105" s="80"/>
      <c r="AP105" s="80"/>
      <c r="AQ105" s="216"/>
      <c r="AR105" s="216"/>
      <c r="AS105" s="216"/>
      <c r="AT105" s="15"/>
      <c r="AU105" s="15"/>
      <c r="AV105" s="15"/>
      <c r="AW105" s="15"/>
      <c r="AX105" s="15"/>
    </row>
    <row r="106" spans="1:50" s="23" customFormat="1" ht="15" customHeight="1" x14ac:dyDescent="0.3">
      <c r="A106" s="38">
        <v>104</v>
      </c>
      <c r="B106" s="89" t="s">
        <v>162</v>
      </c>
      <c r="C106" s="156">
        <v>2008</v>
      </c>
      <c r="D106" s="61" t="s">
        <v>156</v>
      </c>
      <c r="E106" s="55">
        <v>192</v>
      </c>
      <c r="F106" s="55">
        <v>255</v>
      </c>
      <c r="G106" s="55">
        <v>326</v>
      </c>
      <c r="H106" s="55">
        <v>22.1</v>
      </c>
      <c r="I106" s="55">
        <v>268</v>
      </c>
      <c r="J106" s="61">
        <f t="shared" si="36"/>
        <v>18.900000000000002</v>
      </c>
      <c r="K106" s="61">
        <f t="shared" si="37"/>
        <v>30.087500000000002</v>
      </c>
      <c r="L106" s="61">
        <f t="shared" si="38"/>
        <v>31.9</v>
      </c>
      <c r="M106" s="61">
        <f t="shared" si="39"/>
        <v>32.480000000000004</v>
      </c>
      <c r="N106" s="61">
        <f t="shared" si="40"/>
        <v>40.6</v>
      </c>
      <c r="O106" s="61">
        <f t="shared" si="41"/>
        <v>153.9675</v>
      </c>
      <c r="P106" s="61" t="str">
        <f t="shared" si="42"/>
        <v>D</v>
      </c>
      <c r="Q106" s="61" t="str">
        <f t="shared" si="43"/>
        <v>D</v>
      </c>
      <c r="R106" s="61" t="str">
        <f t="shared" si="44"/>
        <v>D</v>
      </c>
      <c r="S106" s="61" t="str">
        <f t="shared" si="45"/>
        <v>D</v>
      </c>
      <c r="T106" s="61" t="str">
        <f t="shared" si="46"/>
        <v>D</v>
      </c>
      <c r="U106" s="61" t="str">
        <f t="shared" si="47"/>
        <v>D</v>
      </c>
      <c r="V106" s="46"/>
      <c r="W106" s="202" t="s">
        <v>51</v>
      </c>
      <c r="X106" s="156">
        <v>2006</v>
      </c>
      <c r="Y106" s="55">
        <v>185</v>
      </c>
      <c r="Z106" s="55">
        <v>245</v>
      </c>
      <c r="AA106" s="84">
        <v>322</v>
      </c>
      <c r="AB106" s="84">
        <v>26.1</v>
      </c>
      <c r="AC106" s="84">
        <v>276</v>
      </c>
      <c r="AD106" s="84"/>
      <c r="AE106" s="84"/>
      <c r="AF106" s="80"/>
      <c r="AG106" s="80"/>
      <c r="AH106" s="80"/>
      <c r="AI106" s="80"/>
      <c r="AJ106" s="80"/>
      <c r="AK106" s="80"/>
      <c r="AL106" s="80"/>
      <c r="AM106" s="80"/>
      <c r="AN106" s="80"/>
      <c r="AO106" s="80"/>
      <c r="AP106" s="80"/>
      <c r="AQ106" s="216"/>
      <c r="AR106" s="216"/>
      <c r="AS106" s="216"/>
      <c r="AT106" s="15"/>
      <c r="AU106" s="15"/>
      <c r="AV106" s="15"/>
      <c r="AW106" s="15"/>
      <c r="AX106" s="15"/>
    </row>
    <row r="107" spans="1:50" s="23" customFormat="1" ht="15" customHeight="1" x14ac:dyDescent="0.3">
      <c r="A107" s="38">
        <v>105</v>
      </c>
      <c r="B107" s="107" t="s">
        <v>266</v>
      </c>
      <c r="C107" s="69">
        <v>2009</v>
      </c>
      <c r="D107" s="61" t="s">
        <v>17</v>
      </c>
      <c r="E107" s="55">
        <v>190</v>
      </c>
      <c r="F107" s="55">
        <v>243</v>
      </c>
      <c r="G107" s="55">
        <v>324</v>
      </c>
      <c r="H107" s="55">
        <v>27.3</v>
      </c>
      <c r="I107" s="55">
        <v>272</v>
      </c>
      <c r="J107" s="57">
        <f t="shared" si="36"/>
        <v>13.5</v>
      </c>
      <c r="K107" s="57">
        <f t="shared" si="37"/>
        <v>5.1875</v>
      </c>
      <c r="L107" s="57">
        <f t="shared" si="38"/>
        <v>26.099999999999998</v>
      </c>
      <c r="M107" s="57">
        <f t="shared" si="39"/>
        <v>62.64</v>
      </c>
      <c r="N107" s="57">
        <f t="shared" si="40"/>
        <v>46.4</v>
      </c>
      <c r="O107" s="57">
        <f t="shared" si="41"/>
        <v>153.82749999999999</v>
      </c>
      <c r="P107" s="57" t="str">
        <f t="shared" si="42"/>
        <v>D</v>
      </c>
      <c r="Q107" s="57" t="str">
        <f t="shared" si="43"/>
        <v>D</v>
      </c>
      <c r="R107" s="57" t="str">
        <f t="shared" si="44"/>
        <v>D</v>
      </c>
      <c r="S107" s="57" t="str">
        <f t="shared" si="45"/>
        <v>B</v>
      </c>
      <c r="T107" s="57" t="str">
        <f t="shared" si="46"/>
        <v>D</v>
      </c>
      <c r="U107" s="154" t="str">
        <f t="shared" si="47"/>
        <v>D</v>
      </c>
      <c r="V107" s="46"/>
      <c r="W107" s="202" t="s">
        <v>46</v>
      </c>
      <c r="X107" s="156">
        <v>2007</v>
      </c>
      <c r="Y107" s="55">
        <v>188</v>
      </c>
      <c r="Z107" s="55">
        <v>247</v>
      </c>
      <c r="AA107" s="84">
        <v>326</v>
      </c>
      <c r="AB107" s="84">
        <v>22.9</v>
      </c>
      <c r="AC107" s="84">
        <v>268</v>
      </c>
      <c r="AD107" s="84"/>
      <c r="AE107" s="84"/>
      <c r="AF107" s="80"/>
      <c r="AG107" s="80"/>
      <c r="AH107" s="80"/>
      <c r="AI107" s="80"/>
      <c r="AJ107" s="80"/>
      <c r="AK107" s="80"/>
      <c r="AL107" s="80"/>
      <c r="AM107" s="80"/>
      <c r="AN107" s="80"/>
      <c r="AO107" s="80"/>
      <c r="AP107" s="80"/>
      <c r="AQ107" s="216"/>
      <c r="AR107" s="216"/>
      <c r="AS107" s="216"/>
      <c r="AT107" s="15"/>
      <c r="AU107" s="15"/>
      <c r="AV107" s="15"/>
      <c r="AW107" s="15"/>
      <c r="AX107" s="15"/>
    </row>
    <row r="108" spans="1:50" s="23" customFormat="1" ht="15" customHeight="1" x14ac:dyDescent="0.3">
      <c r="A108" s="38">
        <v>106</v>
      </c>
      <c r="B108" s="175" t="s">
        <v>340</v>
      </c>
      <c r="C108" s="55">
        <v>2009</v>
      </c>
      <c r="D108" s="158" t="s">
        <v>362</v>
      </c>
      <c r="E108" s="61">
        <v>185</v>
      </c>
      <c r="F108" s="61">
        <v>242</v>
      </c>
      <c r="G108" s="61">
        <v>330</v>
      </c>
      <c r="H108" s="61">
        <v>22.4</v>
      </c>
      <c r="I108" s="61">
        <v>290</v>
      </c>
      <c r="J108" s="57">
        <f t="shared" si="36"/>
        <v>0</v>
      </c>
      <c r="K108" s="57">
        <f t="shared" si="37"/>
        <v>3.1125000000000003</v>
      </c>
      <c r="L108" s="57">
        <f t="shared" si="38"/>
        <v>43.5</v>
      </c>
      <c r="M108" s="57">
        <f t="shared" si="39"/>
        <v>34.219999999999992</v>
      </c>
      <c r="N108" s="57">
        <f t="shared" si="40"/>
        <v>72.5</v>
      </c>
      <c r="O108" s="57">
        <f t="shared" si="41"/>
        <v>153.33249999999998</v>
      </c>
      <c r="P108" s="57" t="str">
        <f t="shared" si="42"/>
        <v>D</v>
      </c>
      <c r="Q108" s="57" t="str">
        <f t="shared" si="43"/>
        <v>D</v>
      </c>
      <c r="R108" s="57" t="str">
        <f t="shared" si="44"/>
        <v>D</v>
      </c>
      <c r="S108" s="57" t="str">
        <f t="shared" si="45"/>
        <v>D</v>
      </c>
      <c r="T108" s="57" t="str">
        <f t="shared" si="46"/>
        <v>B</v>
      </c>
      <c r="U108" s="154" t="str">
        <f t="shared" si="47"/>
        <v>D</v>
      </c>
      <c r="V108" s="43"/>
      <c r="W108" s="208" t="s">
        <v>172</v>
      </c>
      <c r="X108" s="156">
        <v>2008</v>
      </c>
      <c r="Y108" s="55">
        <v>187</v>
      </c>
      <c r="Z108" s="55">
        <v>244</v>
      </c>
      <c r="AA108" s="84">
        <v>314</v>
      </c>
      <c r="AB108" s="84">
        <v>23.9</v>
      </c>
      <c r="AC108" s="84">
        <v>242</v>
      </c>
      <c r="AD108" s="84"/>
      <c r="AE108" s="84"/>
      <c r="AF108" s="80"/>
      <c r="AG108" s="80"/>
      <c r="AH108" s="80"/>
      <c r="AI108" s="80"/>
      <c r="AJ108" s="80"/>
      <c r="AK108" s="80"/>
      <c r="AL108" s="80"/>
      <c r="AM108" s="80"/>
      <c r="AN108" s="80"/>
      <c r="AO108" s="80"/>
      <c r="AP108" s="80"/>
      <c r="AQ108" s="217"/>
      <c r="AR108" s="217"/>
      <c r="AS108" s="216"/>
      <c r="AT108" s="15"/>
      <c r="AU108" s="15"/>
      <c r="AV108" s="15"/>
      <c r="AW108" s="15"/>
      <c r="AX108" s="15"/>
    </row>
    <row r="109" spans="1:50" s="23" customFormat="1" ht="15" customHeight="1" x14ac:dyDescent="0.25">
      <c r="A109" s="38">
        <v>107</v>
      </c>
      <c r="B109" s="173" t="s">
        <v>55</v>
      </c>
      <c r="C109" s="156">
        <v>2008</v>
      </c>
      <c r="D109" s="158" t="s">
        <v>359</v>
      </c>
      <c r="E109" s="55">
        <v>193</v>
      </c>
      <c r="F109" s="55">
        <v>249</v>
      </c>
      <c r="G109" s="55">
        <v>330</v>
      </c>
      <c r="H109" s="55">
        <v>19.399999999999999</v>
      </c>
      <c r="I109" s="55">
        <v>275</v>
      </c>
      <c r="J109" s="57">
        <f t="shared" si="36"/>
        <v>21.6</v>
      </c>
      <c r="K109" s="57">
        <f t="shared" si="37"/>
        <v>17.637500000000003</v>
      </c>
      <c r="L109" s="57">
        <f t="shared" si="38"/>
        <v>43.5</v>
      </c>
      <c r="M109" s="57">
        <f t="shared" si="39"/>
        <v>16.81999999999999</v>
      </c>
      <c r="N109" s="57">
        <f t="shared" si="40"/>
        <v>50.75</v>
      </c>
      <c r="O109" s="57">
        <f t="shared" si="41"/>
        <v>150.3075</v>
      </c>
      <c r="P109" s="57" t="str">
        <f t="shared" si="42"/>
        <v>D</v>
      </c>
      <c r="Q109" s="57" t="str">
        <f t="shared" si="43"/>
        <v>D</v>
      </c>
      <c r="R109" s="57" t="str">
        <f t="shared" si="44"/>
        <v>D</v>
      </c>
      <c r="S109" s="57" t="str">
        <f t="shared" si="45"/>
        <v>D</v>
      </c>
      <c r="T109" s="57" t="str">
        <f t="shared" si="46"/>
        <v>C</v>
      </c>
      <c r="U109" s="154" t="str">
        <f t="shared" si="47"/>
        <v>D</v>
      </c>
      <c r="V109" s="43"/>
      <c r="W109" s="168" t="s">
        <v>15</v>
      </c>
      <c r="X109" s="55"/>
      <c r="Y109" s="55"/>
      <c r="Z109" s="55"/>
      <c r="AA109" s="84"/>
      <c r="AB109" s="84"/>
      <c r="AC109" s="84"/>
      <c r="AD109" s="84"/>
      <c r="AE109" s="84"/>
      <c r="AF109" s="80"/>
      <c r="AG109" s="80"/>
      <c r="AH109" s="80"/>
      <c r="AI109" s="80"/>
      <c r="AJ109" s="80"/>
      <c r="AK109" s="80"/>
      <c r="AL109" s="80"/>
      <c r="AM109" s="80"/>
      <c r="AN109" s="80"/>
      <c r="AO109" s="80"/>
      <c r="AP109" s="80"/>
      <c r="AQ109" s="217"/>
      <c r="AR109" s="217"/>
      <c r="AS109" s="216"/>
      <c r="AT109" s="15"/>
      <c r="AU109" s="15"/>
      <c r="AV109" s="15"/>
      <c r="AW109" s="15"/>
      <c r="AX109" s="15"/>
    </row>
    <row r="110" spans="1:50" s="23" customFormat="1" ht="15" customHeight="1" x14ac:dyDescent="0.3">
      <c r="A110" s="38">
        <v>108</v>
      </c>
      <c r="B110" s="89" t="s">
        <v>161</v>
      </c>
      <c r="C110" s="156">
        <v>2008</v>
      </c>
      <c r="D110" s="61" t="s">
        <v>156</v>
      </c>
      <c r="E110" s="55">
        <v>189</v>
      </c>
      <c r="F110" s="55">
        <v>249</v>
      </c>
      <c r="G110" s="55">
        <v>328</v>
      </c>
      <c r="H110" s="55">
        <v>21.7</v>
      </c>
      <c r="I110" s="55">
        <v>276</v>
      </c>
      <c r="J110" s="57">
        <f t="shared" si="36"/>
        <v>10.8</v>
      </c>
      <c r="K110" s="57">
        <f t="shared" si="37"/>
        <v>17.637500000000003</v>
      </c>
      <c r="L110" s="57">
        <f t="shared" si="38"/>
        <v>37.699999999999996</v>
      </c>
      <c r="M110" s="57">
        <f t="shared" si="39"/>
        <v>30.159999999999997</v>
      </c>
      <c r="N110" s="57">
        <f t="shared" si="40"/>
        <v>52.199999999999996</v>
      </c>
      <c r="O110" s="57">
        <f t="shared" si="41"/>
        <v>148.4975</v>
      </c>
      <c r="P110" s="57" t="str">
        <f t="shared" si="42"/>
        <v>D</v>
      </c>
      <c r="Q110" s="57" t="str">
        <f t="shared" si="43"/>
        <v>D</v>
      </c>
      <c r="R110" s="57" t="str">
        <f t="shared" si="44"/>
        <v>D</v>
      </c>
      <c r="S110" s="57" t="str">
        <f t="shared" si="45"/>
        <v>D</v>
      </c>
      <c r="T110" s="57" t="str">
        <f t="shared" si="46"/>
        <v>C</v>
      </c>
      <c r="U110" s="154" t="str">
        <f t="shared" si="47"/>
        <v>D</v>
      </c>
      <c r="V110" s="46"/>
      <c r="W110" s="86" t="s">
        <v>173</v>
      </c>
      <c r="X110" s="156">
        <v>2007</v>
      </c>
      <c r="Y110" s="55">
        <v>198</v>
      </c>
      <c r="Z110" s="55">
        <v>261</v>
      </c>
      <c r="AA110" s="84">
        <v>342</v>
      </c>
      <c r="AB110" s="84">
        <v>23.7</v>
      </c>
      <c r="AC110" s="84">
        <v>275</v>
      </c>
      <c r="AD110" s="84"/>
      <c r="AE110" s="84"/>
      <c r="AF110" s="80"/>
      <c r="AG110" s="80"/>
      <c r="AH110" s="80"/>
      <c r="AI110" s="80"/>
      <c r="AJ110" s="80"/>
      <c r="AK110" s="80"/>
      <c r="AL110" s="80"/>
      <c r="AM110" s="80"/>
      <c r="AN110" s="80"/>
      <c r="AO110" s="80"/>
      <c r="AP110" s="80"/>
      <c r="AQ110" s="217"/>
      <c r="AR110" s="217"/>
      <c r="AS110" s="216"/>
      <c r="AT110" s="15"/>
      <c r="AU110" s="15"/>
      <c r="AV110" s="15"/>
      <c r="AW110" s="15"/>
      <c r="AX110" s="15"/>
    </row>
    <row r="111" spans="1:50" s="23" customFormat="1" ht="15" customHeight="1" x14ac:dyDescent="0.3">
      <c r="A111" s="38">
        <v>109</v>
      </c>
      <c r="B111" s="89" t="s">
        <v>252</v>
      </c>
      <c r="C111" s="55">
        <v>2010</v>
      </c>
      <c r="D111" s="158" t="s">
        <v>360</v>
      </c>
      <c r="E111" s="55">
        <v>194</v>
      </c>
      <c r="F111" s="55">
        <v>253</v>
      </c>
      <c r="G111" s="55">
        <v>324</v>
      </c>
      <c r="H111" s="55">
        <v>24.4</v>
      </c>
      <c r="I111" s="55">
        <v>256</v>
      </c>
      <c r="J111" s="57">
        <f t="shared" si="36"/>
        <v>24.3</v>
      </c>
      <c r="K111" s="57">
        <f t="shared" si="37"/>
        <v>25.937500000000004</v>
      </c>
      <c r="L111" s="57">
        <f t="shared" si="38"/>
        <v>26.099999999999998</v>
      </c>
      <c r="M111" s="57">
        <f t="shared" si="39"/>
        <v>45.819999999999993</v>
      </c>
      <c r="N111" s="57">
        <f t="shared" si="40"/>
        <v>23.2</v>
      </c>
      <c r="O111" s="57">
        <f t="shared" si="41"/>
        <v>145.35749999999999</v>
      </c>
      <c r="P111" s="57" t="str">
        <f t="shared" si="42"/>
        <v>D</v>
      </c>
      <c r="Q111" s="57" t="str">
        <f t="shared" si="43"/>
        <v>D</v>
      </c>
      <c r="R111" s="57" t="str">
        <f t="shared" si="44"/>
        <v>D</v>
      </c>
      <c r="S111" s="57" t="str">
        <f t="shared" si="45"/>
        <v>D</v>
      </c>
      <c r="T111" s="57" t="str">
        <f t="shared" si="46"/>
        <v>D</v>
      </c>
      <c r="U111" s="154" t="str">
        <f t="shared" si="47"/>
        <v>D</v>
      </c>
      <c r="V111" s="46"/>
      <c r="W111" s="95" t="s">
        <v>76</v>
      </c>
      <c r="X111" s="156">
        <v>2008</v>
      </c>
      <c r="Y111" s="55">
        <v>183</v>
      </c>
      <c r="Z111" s="55">
        <v>240</v>
      </c>
      <c r="AA111" s="84">
        <v>316</v>
      </c>
      <c r="AB111" s="84">
        <v>25</v>
      </c>
      <c r="AC111" s="84">
        <v>280</v>
      </c>
      <c r="AD111" s="84"/>
      <c r="AE111" s="84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217"/>
      <c r="AR111" s="217"/>
      <c r="AS111" s="216"/>
      <c r="AT111" s="15"/>
      <c r="AU111" s="15"/>
      <c r="AV111" s="15"/>
      <c r="AW111" s="15"/>
      <c r="AX111" s="15"/>
    </row>
    <row r="112" spans="1:50" s="23" customFormat="1" ht="15" customHeight="1" x14ac:dyDescent="0.3">
      <c r="A112" s="38">
        <v>110</v>
      </c>
      <c r="B112" s="176" t="s">
        <v>294</v>
      </c>
      <c r="C112" s="61">
        <v>2009</v>
      </c>
      <c r="D112" s="158" t="s">
        <v>13</v>
      </c>
      <c r="E112" s="61">
        <v>195</v>
      </c>
      <c r="F112" s="61">
        <v>258</v>
      </c>
      <c r="G112" s="61">
        <v>326</v>
      </c>
      <c r="H112" s="61">
        <v>20</v>
      </c>
      <c r="I112" s="61">
        <v>260</v>
      </c>
      <c r="J112" s="57">
        <f t="shared" ref="J112:J143" si="48">MAX(0,(E112-185)*5.4)*0.5</f>
        <v>27</v>
      </c>
      <c r="K112" s="57">
        <f t="shared" si="37"/>
        <v>36.3125</v>
      </c>
      <c r="L112" s="57">
        <f t="shared" si="38"/>
        <v>31.9</v>
      </c>
      <c r="M112" s="57">
        <f t="shared" si="39"/>
        <v>20.3</v>
      </c>
      <c r="N112" s="57">
        <f t="shared" si="40"/>
        <v>29</v>
      </c>
      <c r="O112" s="57">
        <f t="shared" si="41"/>
        <v>144.51249999999999</v>
      </c>
      <c r="P112" s="57" t="str">
        <f t="shared" si="42"/>
        <v>C</v>
      </c>
      <c r="Q112" s="57" t="str">
        <f t="shared" si="43"/>
        <v>C</v>
      </c>
      <c r="R112" s="57" t="str">
        <f t="shared" si="44"/>
        <v>D</v>
      </c>
      <c r="S112" s="57" t="str">
        <f t="shared" si="45"/>
        <v>D</v>
      </c>
      <c r="T112" s="57" t="str">
        <f t="shared" si="46"/>
        <v>D</v>
      </c>
      <c r="U112" s="154" t="str">
        <f t="shared" si="47"/>
        <v>D</v>
      </c>
      <c r="V112" s="43"/>
      <c r="W112" s="86" t="s">
        <v>174</v>
      </c>
      <c r="X112" s="156">
        <v>2008</v>
      </c>
      <c r="Y112" s="55">
        <v>190</v>
      </c>
      <c r="Z112" s="55">
        <v>249</v>
      </c>
      <c r="AA112" s="84">
        <v>336</v>
      </c>
      <c r="AB112" s="84">
        <v>29.8</v>
      </c>
      <c r="AC112" s="84">
        <v>292</v>
      </c>
      <c r="AD112" s="84"/>
      <c r="AE112" s="84"/>
      <c r="AF112" s="80"/>
      <c r="AG112" s="80"/>
      <c r="AH112" s="80"/>
      <c r="AI112" s="80"/>
      <c r="AJ112" s="80"/>
      <c r="AK112" s="80"/>
      <c r="AL112" s="80"/>
      <c r="AM112" s="80"/>
      <c r="AN112" s="80"/>
      <c r="AO112" s="80"/>
      <c r="AP112" s="80"/>
      <c r="AQ112" s="217"/>
      <c r="AR112" s="217"/>
      <c r="AS112" s="216"/>
      <c r="AT112" s="15"/>
      <c r="AU112" s="15"/>
      <c r="AV112" s="15"/>
      <c r="AW112" s="15"/>
      <c r="AX112" s="15"/>
    </row>
    <row r="113" spans="1:50" s="23" customFormat="1" ht="15" customHeight="1" x14ac:dyDescent="0.3">
      <c r="A113" s="38">
        <v>111</v>
      </c>
      <c r="B113" s="170" t="s">
        <v>355</v>
      </c>
      <c r="C113" s="156">
        <v>2010</v>
      </c>
      <c r="D113" s="158" t="s">
        <v>14</v>
      </c>
      <c r="E113" s="156">
        <v>193</v>
      </c>
      <c r="F113" s="156">
        <v>253</v>
      </c>
      <c r="G113" s="156">
        <v>328</v>
      </c>
      <c r="H113" s="156">
        <v>19.899999999999999</v>
      </c>
      <c r="I113" s="156">
        <v>267</v>
      </c>
      <c r="J113" s="57">
        <f t="shared" si="48"/>
        <v>21.6</v>
      </c>
      <c r="K113" s="57">
        <f t="shared" si="37"/>
        <v>25.937500000000004</v>
      </c>
      <c r="L113" s="57">
        <f t="shared" si="38"/>
        <v>37.699999999999996</v>
      </c>
      <c r="M113" s="57">
        <f t="shared" si="39"/>
        <v>19.719999999999992</v>
      </c>
      <c r="N113" s="57">
        <f t="shared" si="40"/>
        <v>39.15</v>
      </c>
      <c r="O113" s="57">
        <f t="shared" si="41"/>
        <v>144.10750000000002</v>
      </c>
      <c r="P113" s="57" t="str">
        <f t="shared" si="42"/>
        <v>D</v>
      </c>
      <c r="Q113" s="57" t="str">
        <f t="shared" si="43"/>
        <v>D</v>
      </c>
      <c r="R113" s="57" t="str">
        <f t="shared" si="44"/>
        <v>D</v>
      </c>
      <c r="S113" s="57" t="str">
        <f t="shared" si="45"/>
        <v>D</v>
      </c>
      <c r="T113" s="57" t="str">
        <f t="shared" si="46"/>
        <v>D</v>
      </c>
      <c r="U113" s="154" t="str">
        <f t="shared" si="47"/>
        <v>D</v>
      </c>
      <c r="V113" s="46"/>
      <c r="W113" s="95" t="s">
        <v>175</v>
      </c>
      <c r="X113" s="156">
        <v>2010</v>
      </c>
      <c r="Y113" s="55">
        <v>193</v>
      </c>
      <c r="Z113" s="55">
        <v>248</v>
      </c>
      <c r="AA113" s="84">
        <v>324</v>
      </c>
      <c r="AB113" s="84">
        <v>18.55</v>
      </c>
      <c r="AC113" s="84">
        <v>249</v>
      </c>
      <c r="AD113" s="217"/>
      <c r="AE113" s="217"/>
      <c r="AF113" s="217"/>
      <c r="AG113" s="217"/>
      <c r="AH113" s="217"/>
      <c r="AI113" s="217"/>
      <c r="AJ113" s="217"/>
      <c r="AK113" s="217"/>
      <c r="AL113" s="217"/>
      <c r="AM113" s="217"/>
      <c r="AN113" s="217"/>
      <c r="AO113" s="217"/>
      <c r="AP113" s="217"/>
      <c r="AQ113" s="217"/>
      <c r="AR113" s="217"/>
      <c r="AS113" s="216"/>
      <c r="AT113" s="15"/>
      <c r="AU113" s="15"/>
      <c r="AV113" s="15"/>
      <c r="AW113" s="15"/>
      <c r="AX113" s="15"/>
    </row>
    <row r="114" spans="1:50" s="23" customFormat="1" ht="15" customHeight="1" x14ac:dyDescent="0.3">
      <c r="A114" s="38">
        <v>112</v>
      </c>
      <c r="B114" s="107" t="s">
        <v>273</v>
      </c>
      <c r="C114" s="69">
        <v>2007</v>
      </c>
      <c r="D114" s="61" t="s">
        <v>17</v>
      </c>
      <c r="E114" s="55">
        <v>185</v>
      </c>
      <c r="F114" s="55">
        <v>249</v>
      </c>
      <c r="G114" s="55">
        <v>328</v>
      </c>
      <c r="H114" s="55">
        <v>25.2</v>
      </c>
      <c r="I114" s="55">
        <v>265</v>
      </c>
      <c r="J114" s="61">
        <f t="shared" si="48"/>
        <v>0</v>
      </c>
      <c r="K114" s="61">
        <f t="shared" si="37"/>
        <v>17.637500000000003</v>
      </c>
      <c r="L114" s="61">
        <f t="shared" si="38"/>
        <v>37.699999999999996</v>
      </c>
      <c r="M114" s="61">
        <f t="shared" si="39"/>
        <v>50.459999999999994</v>
      </c>
      <c r="N114" s="61">
        <f t="shared" si="40"/>
        <v>36.25</v>
      </c>
      <c r="O114" s="61">
        <f t="shared" si="41"/>
        <v>142.04749999999999</v>
      </c>
      <c r="P114" s="61" t="str">
        <f t="shared" si="42"/>
        <v>D</v>
      </c>
      <c r="Q114" s="61" t="str">
        <f t="shared" si="43"/>
        <v>D</v>
      </c>
      <c r="R114" s="61" t="str">
        <f t="shared" si="44"/>
        <v>D</v>
      </c>
      <c r="S114" s="61" t="str">
        <f t="shared" si="45"/>
        <v>C</v>
      </c>
      <c r="T114" s="61" t="str">
        <f t="shared" si="46"/>
        <v>D</v>
      </c>
      <c r="U114" s="61" t="str">
        <f t="shared" si="47"/>
        <v>D</v>
      </c>
      <c r="V114" s="46"/>
      <c r="W114" s="95" t="s">
        <v>176</v>
      </c>
      <c r="X114" s="156">
        <v>2007</v>
      </c>
      <c r="Y114" s="55">
        <v>195</v>
      </c>
      <c r="Z114" s="55">
        <v>253</v>
      </c>
      <c r="AA114" s="84">
        <v>336</v>
      </c>
      <c r="AB114" s="84">
        <v>28.5</v>
      </c>
      <c r="AC114" s="84">
        <v>271</v>
      </c>
      <c r="AD114" s="217"/>
      <c r="AE114" s="217"/>
      <c r="AF114" s="217"/>
      <c r="AG114" s="217"/>
      <c r="AH114" s="217"/>
      <c r="AI114" s="217"/>
      <c r="AJ114" s="217"/>
      <c r="AK114" s="217"/>
      <c r="AL114" s="217"/>
      <c r="AM114" s="217"/>
      <c r="AN114" s="217"/>
      <c r="AO114" s="217"/>
      <c r="AP114" s="217"/>
      <c r="AQ114" s="217"/>
      <c r="AR114" s="217"/>
      <c r="AS114" s="216"/>
      <c r="AT114" s="15"/>
      <c r="AU114" s="15"/>
      <c r="AV114" s="15"/>
      <c r="AW114" s="15"/>
      <c r="AX114" s="15"/>
    </row>
    <row r="115" spans="1:50" s="23" customFormat="1" ht="15" customHeight="1" x14ac:dyDescent="0.25">
      <c r="A115" s="38">
        <v>113</v>
      </c>
      <c r="B115" s="174" t="s">
        <v>330</v>
      </c>
      <c r="C115" s="156">
        <v>2011</v>
      </c>
      <c r="D115" s="158" t="s">
        <v>19</v>
      </c>
      <c r="E115" s="156">
        <v>199</v>
      </c>
      <c r="F115" s="156">
        <v>257</v>
      </c>
      <c r="G115" s="156">
        <v>332</v>
      </c>
      <c r="H115" s="156">
        <v>17.5</v>
      </c>
      <c r="I115" s="156">
        <v>249</v>
      </c>
      <c r="J115" s="61">
        <f t="shared" si="48"/>
        <v>37.800000000000004</v>
      </c>
      <c r="K115" s="61">
        <f t="shared" si="37"/>
        <v>34.237500000000004</v>
      </c>
      <c r="L115" s="61">
        <f t="shared" si="38"/>
        <v>49.3</v>
      </c>
      <c r="M115" s="61">
        <f t="shared" si="39"/>
        <v>5.8</v>
      </c>
      <c r="N115" s="61">
        <f t="shared" si="40"/>
        <v>13.049999999999999</v>
      </c>
      <c r="O115" s="61">
        <f t="shared" si="41"/>
        <v>140.1875</v>
      </c>
      <c r="P115" s="61" t="str">
        <f t="shared" si="42"/>
        <v>B</v>
      </c>
      <c r="Q115" s="61" t="str">
        <f t="shared" si="43"/>
        <v>B</v>
      </c>
      <c r="R115" s="61" t="str">
        <f t="shared" si="44"/>
        <v>D</v>
      </c>
      <c r="S115" s="61" t="str">
        <f t="shared" si="45"/>
        <v>D</v>
      </c>
      <c r="T115" s="61" t="str">
        <f t="shared" si="46"/>
        <v>D</v>
      </c>
      <c r="U115" s="61" t="str">
        <f t="shared" si="47"/>
        <v>D</v>
      </c>
      <c r="V115" s="43"/>
      <c r="W115" s="128" t="s">
        <v>328</v>
      </c>
      <c r="X115" s="156">
        <v>2010</v>
      </c>
      <c r="Y115" s="55">
        <v>196</v>
      </c>
      <c r="Z115" s="55">
        <v>263</v>
      </c>
      <c r="AA115" s="84">
        <v>334</v>
      </c>
      <c r="AB115" s="84">
        <v>19.899999999999999</v>
      </c>
      <c r="AC115" s="84">
        <v>245</v>
      </c>
      <c r="AD115" s="217"/>
      <c r="AE115" s="217"/>
      <c r="AF115" s="217"/>
      <c r="AG115" s="217"/>
      <c r="AH115" s="217"/>
      <c r="AI115" s="217"/>
      <c r="AJ115" s="217"/>
      <c r="AK115" s="217"/>
      <c r="AL115" s="217"/>
      <c r="AM115" s="217"/>
      <c r="AN115" s="217"/>
      <c r="AO115" s="217"/>
      <c r="AP115" s="217"/>
      <c r="AQ115" s="217"/>
      <c r="AR115" s="217"/>
      <c r="AS115" s="216"/>
      <c r="AT115" s="15"/>
      <c r="AU115" s="15"/>
      <c r="AV115" s="15"/>
      <c r="AW115" s="15"/>
      <c r="AX115" s="15"/>
    </row>
    <row r="116" spans="1:50" s="23" customFormat="1" ht="15" customHeight="1" x14ac:dyDescent="0.25">
      <c r="A116" s="38">
        <v>114</v>
      </c>
      <c r="B116" s="171" t="s">
        <v>345</v>
      </c>
      <c r="C116" s="156">
        <v>2011</v>
      </c>
      <c r="D116" s="158" t="s">
        <v>142</v>
      </c>
      <c r="E116" s="61">
        <v>187</v>
      </c>
      <c r="F116" s="61">
        <v>242</v>
      </c>
      <c r="G116" s="156">
        <v>328</v>
      </c>
      <c r="H116" s="156">
        <v>19.8</v>
      </c>
      <c r="I116" s="156">
        <v>290</v>
      </c>
      <c r="J116" s="61">
        <f t="shared" si="48"/>
        <v>5.4</v>
      </c>
      <c r="K116" s="61">
        <f t="shared" si="37"/>
        <v>3.1125000000000003</v>
      </c>
      <c r="L116" s="61">
        <f t="shared" si="38"/>
        <v>37.699999999999996</v>
      </c>
      <c r="M116" s="61">
        <f t="shared" si="39"/>
        <v>19.140000000000004</v>
      </c>
      <c r="N116" s="61">
        <f t="shared" si="40"/>
        <v>72.5</v>
      </c>
      <c r="O116" s="61">
        <f t="shared" si="41"/>
        <v>137.85250000000002</v>
      </c>
      <c r="P116" s="61" t="str">
        <f t="shared" si="42"/>
        <v>D</v>
      </c>
      <c r="Q116" s="61" t="str">
        <f t="shared" si="43"/>
        <v>D</v>
      </c>
      <c r="R116" s="61" t="str">
        <f t="shared" si="44"/>
        <v>D</v>
      </c>
      <c r="S116" s="61" t="str">
        <f t="shared" si="45"/>
        <v>D</v>
      </c>
      <c r="T116" s="61" t="str">
        <f t="shared" si="46"/>
        <v>B</v>
      </c>
      <c r="U116" s="61" t="str">
        <f t="shared" si="47"/>
        <v>D</v>
      </c>
      <c r="V116" s="43"/>
      <c r="W116" s="86" t="s">
        <v>327</v>
      </c>
      <c r="X116" s="156">
        <v>2007</v>
      </c>
      <c r="Y116" s="55">
        <v>187</v>
      </c>
      <c r="Z116" s="55">
        <v>241</v>
      </c>
      <c r="AA116" s="84">
        <v>322</v>
      </c>
      <c r="AB116" s="84">
        <v>20.5</v>
      </c>
      <c r="AC116" s="84">
        <v>277</v>
      </c>
      <c r="AD116" s="217"/>
      <c r="AE116" s="217"/>
      <c r="AF116" s="217"/>
      <c r="AG116" s="217"/>
      <c r="AH116" s="217"/>
      <c r="AI116" s="217"/>
      <c r="AJ116" s="217"/>
      <c r="AK116" s="217"/>
      <c r="AL116" s="217"/>
      <c r="AM116" s="217"/>
      <c r="AN116" s="217"/>
      <c r="AO116" s="217"/>
      <c r="AP116" s="55" t="s">
        <v>78</v>
      </c>
      <c r="AQ116" s="156">
        <v>2009</v>
      </c>
      <c r="AR116" s="17">
        <v>173</v>
      </c>
      <c r="AS116" s="17">
        <v>220</v>
      </c>
      <c r="AT116" s="84">
        <v>306</v>
      </c>
      <c r="AU116" s="84">
        <v>23</v>
      </c>
      <c r="AV116" s="84">
        <v>262</v>
      </c>
      <c r="AW116" s="15"/>
      <c r="AX116" s="15"/>
    </row>
    <row r="117" spans="1:50" s="23" customFormat="1" ht="15" customHeight="1" x14ac:dyDescent="0.25">
      <c r="A117" s="38">
        <v>115</v>
      </c>
      <c r="B117" s="173" t="s">
        <v>69</v>
      </c>
      <c r="C117" s="156">
        <v>2008</v>
      </c>
      <c r="D117" s="158" t="s">
        <v>142</v>
      </c>
      <c r="E117" s="55">
        <v>194</v>
      </c>
      <c r="F117" s="55">
        <v>253</v>
      </c>
      <c r="G117" s="55">
        <v>324</v>
      </c>
      <c r="H117" s="55">
        <v>22.5</v>
      </c>
      <c r="I117" s="55">
        <v>256</v>
      </c>
      <c r="J117" s="57">
        <f t="shared" si="48"/>
        <v>24.3</v>
      </c>
      <c r="K117" s="57">
        <f t="shared" si="37"/>
        <v>25.937500000000004</v>
      </c>
      <c r="L117" s="57">
        <f t="shared" si="38"/>
        <v>26.099999999999998</v>
      </c>
      <c r="M117" s="57">
        <f t="shared" si="39"/>
        <v>34.799999999999997</v>
      </c>
      <c r="N117" s="57">
        <f t="shared" si="40"/>
        <v>23.2</v>
      </c>
      <c r="O117" s="57">
        <f t="shared" si="41"/>
        <v>134.33750000000001</v>
      </c>
      <c r="P117" s="57" t="str">
        <f t="shared" si="42"/>
        <v>D</v>
      </c>
      <c r="Q117" s="57" t="str">
        <f t="shared" si="43"/>
        <v>D</v>
      </c>
      <c r="R117" s="57" t="str">
        <f t="shared" si="44"/>
        <v>D</v>
      </c>
      <c r="S117" s="57" t="str">
        <f t="shared" si="45"/>
        <v>D</v>
      </c>
      <c r="T117" s="57" t="str">
        <f t="shared" si="46"/>
        <v>D</v>
      </c>
      <c r="U117" s="154" t="str">
        <f t="shared" si="47"/>
        <v>D</v>
      </c>
      <c r="V117" s="43"/>
      <c r="W117" s="132" t="s">
        <v>329</v>
      </c>
      <c r="X117" s="162">
        <v>2009</v>
      </c>
      <c r="Y117" s="156">
        <v>178</v>
      </c>
      <c r="Z117" s="156">
        <v>235</v>
      </c>
      <c r="AA117" s="162">
        <v>312</v>
      </c>
      <c r="AB117" s="162">
        <v>21.3</v>
      </c>
      <c r="AC117" s="162">
        <v>263</v>
      </c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55" t="s">
        <v>79</v>
      </c>
      <c r="AQ117" s="156">
        <v>2009</v>
      </c>
      <c r="AR117" s="17">
        <v>183</v>
      </c>
      <c r="AS117" s="17">
        <v>236</v>
      </c>
      <c r="AT117" s="84">
        <v>316</v>
      </c>
      <c r="AU117" s="84">
        <v>18</v>
      </c>
      <c r="AV117" s="84">
        <v>251</v>
      </c>
      <c r="AW117" s="15"/>
      <c r="AX117" s="15"/>
    </row>
    <row r="118" spans="1:50" s="23" customFormat="1" ht="15" customHeight="1" x14ac:dyDescent="0.25">
      <c r="A118" s="38">
        <v>116</v>
      </c>
      <c r="B118" s="172" t="s">
        <v>124</v>
      </c>
      <c r="C118" s="69">
        <v>2009</v>
      </c>
      <c r="D118" s="61" t="s">
        <v>122</v>
      </c>
      <c r="E118" s="55">
        <v>188</v>
      </c>
      <c r="F118" s="55">
        <v>241</v>
      </c>
      <c r="G118" s="55">
        <v>330</v>
      </c>
      <c r="H118" s="55">
        <v>19.350000000000001</v>
      </c>
      <c r="I118" s="55">
        <v>282</v>
      </c>
      <c r="J118" s="57">
        <f t="shared" si="48"/>
        <v>8.1000000000000014</v>
      </c>
      <c r="K118" s="57">
        <f t="shared" si="37"/>
        <v>1.0375000000000001</v>
      </c>
      <c r="L118" s="57">
        <f t="shared" si="38"/>
        <v>43.5</v>
      </c>
      <c r="M118" s="57">
        <f t="shared" si="39"/>
        <v>16.530000000000008</v>
      </c>
      <c r="N118" s="57">
        <f t="shared" si="40"/>
        <v>60.9</v>
      </c>
      <c r="O118" s="57">
        <f t="shared" si="41"/>
        <v>130.06750000000002</v>
      </c>
      <c r="P118" s="57" t="str">
        <f t="shared" si="42"/>
        <v>D</v>
      </c>
      <c r="Q118" s="57" t="str">
        <f t="shared" si="43"/>
        <v>D</v>
      </c>
      <c r="R118" s="57" t="str">
        <f t="shared" si="44"/>
        <v>D</v>
      </c>
      <c r="S118" s="57" t="str">
        <f t="shared" si="45"/>
        <v>D</v>
      </c>
      <c r="T118" s="57" t="str">
        <f t="shared" si="46"/>
        <v>B</v>
      </c>
      <c r="U118" s="154" t="str">
        <f t="shared" si="47"/>
        <v>D</v>
      </c>
      <c r="V118" s="43"/>
      <c r="W118" s="86" t="s">
        <v>182</v>
      </c>
      <c r="X118" s="162">
        <v>2008</v>
      </c>
      <c r="Y118" s="55">
        <v>192</v>
      </c>
      <c r="Z118" s="55">
        <v>250</v>
      </c>
      <c r="AA118" s="84">
        <v>338</v>
      </c>
      <c r="AB118" s="84">
        <v>26.4</v>
      </c>
      <c r="AC118" s="84">
        <v>291</v>
      </c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55" t="s">
        <v>178</v>
      </c>
      <c r="AQ118" s="156">
        <v>2009</v>
      </c>
      <c r="AR118" s="17">
        <v>183</v>
      </c>
      <c r="AS118" s="17">
        <v>244</v>
      </c>
      <c r="AT118" s="84">
        <v>320</v>
      </c>
      <c r="AU118" s="84">
        <v>21.1</v>
      </c>
      <c r="AV118" s="84">
        <v>257</v>
      </c>
      <c r="AW118" s="15"/>
      <c r="AX118" s="15"/>
    </row>
    <row r="119" spans="1:50" s="23" customFormat="1" ht="15" customHeight="1" x14ac:dyDescent="0.25">
      <c r="A119" s="38">
        <v>117</v>
      </c>
      <c r="B119" s="107" t="s">
        <v>272</v>
      </c>
      <c r="C119" s="69">
        <v>2007</v>
      </c>
      <c r="D119" s="61" t="s">
        <v>17</v>
      </c>
      <c r="E119" s="55">
        <v>193</v>
      </c>
      <c r="F119" s="55">
        <v>250</v>
      </c>
      <c r="G119" s="55">
        <v>316</v>
      </c>
      <c r="H119" s="55">
        <v>26.3</v>
      </c>
      <c r="I119" s="55">
        <v>260</v>
      </c>
      <c r="J119" s="57">
        <f t="shared" si="48"/>
        <v>21.6</v>
      </c>
      <c r="K119" s="57">
        <f t="shared" si="37"/>
        <v>19.712500000000002</v>
      </c>
      <c r="L119" s="57">
        <f t="shared" si="38"/>
        <v>2.9</v>
      </c>
      <c r="M119" s="57">
        <f t="shared" si="39"/>
        <v>56.84</v>
      </c>
      <c r="N119" s="57">
        <f t="shared" si="40"/>
        <v>29</v>
      </c>
      <c r="O119" s="57">
        <f t="shared" si="41"/>
        <v>130.05250000000001</v>
      </c>
      <c r="P119" s="57" t="str">
        <f t="shared" si="42"/>
        <v>D</v>
      </c>
      <c r="Q119" s="57" t="str">
        <f t="shared" si="43"/>
        <v>D</v>
      </c>
      <c r="R119" s="57" t="str">
        <f t="shared" si="44"/>
        <v>D</v>
      </c>
      <c r="S119" s="57" t="str">
        <f t="shared" si="45"/>
        <v>C</v>
      </c>
      <c r="T119" s="57" t="str">
        <f t="shared" si="46"/>
        <v>D</v>
      </c>
      <c r="U119" s="154" t="str">
        <f t="shared" si="47"/>
        <v>D</v>
      </c>
      <c r="V119" s="43"/>
      <c r="W119" s="15"/>
      <c r="X119" s="15"/>
      <c r="Y119" s="15"/>
      <c r="Z119" s="15"/>
      <c r="AA119" s="15"/>
      <c r="AB119" s="15"/>
      <c r="AC119" s="15"/>
      <c r="AD119" s="217"/>
      <c r="AE119" s="217"/>
      <c r="AF119" s="217"/>
      <c r="AG119" s="217"/>
      <c r="AH119" s="217"/>
      <c r="AI119" s="217"/>
      <c r="AJ119" s="217"/>
      <c r="AK119" s="217"/>
      <c r="AL119" s="217"/>
      <c r="AM119" s="217"/>
      <c r="AN119" s="217"/>
      <c r="AO119" s="217"/>
      <c r="AP119" s="55" t="s">
        <v>179</v>
      </c>
      <c r="AQ119" s="156">
        <v>2007</v>
      </c>
      <c r="AR119" s="17">
        <v>184</v>
      </c>
      <c r="AS119" s="17">
        <v>240</v>
      </c>
      <c r="AT119" s="84">
        <v>326</v>
      </c>
      <c r="AU119" s="84">
        <v>23.7</v>
      </c>
      <c r="AV119" s="84">
        <v>284</v>
      </c>
      <c r="AW119" s="15"/>
      <c r="AX119" s="15"/>
    </row>
    <row r="120" spans="1:50" s="23" customFormat="1" ht="15" customHeight="1" x14ac:dyDescent="0.25">
      <c r="A120" s="38">
        <v>118</v>
      </c>
      <c r="B120" s="107" t="s">
        <v>306</v>
      </c>
      <c r="C120" s="61">
        <v>2009</v>
      </c>
      <c r="D120" s="158" t="s">
        <v>360</v>
      </c>
      <c r="E120" s="61">
        <v>193</v>
      </c>
      <c r="F120" s="61">
        <v>254</v>
      </c>
      <c r="G120" s="61">
        <v>326</v>
      </c>
      <c r="H120" s="61">
        <v>19.600000000000001</v>
      </c>
      <c r="I120" s="61">
        <v>260</v>
      </c>
      <c r="J120" s="57">
        <f t="shared" si="48"/>
        <v>21.6</v>
      </c>
      <c r="K120" s="57">
        <f t="shared" si="37"/>
        <v>28.012500000000003</v>
      </c>
      <c r="L120" s="57">
        <f t="shared" si="38"/>
        <v>31.9</v>
      </c>
      <c r="M120" s="57">
        <f t="shared" si="39"/>
        <v>17.980000000000008</v>
      </c>
      <c r="N120" s="57">
        <f t="shared" si="40"/>
        <v>29</v>
      </c>
      <c r="O120" s="57">
        <f t="shared" si="41"/>
        <v>128.49250000000001</v>
      </c>
      <c r="P120" s="57" t="str">
        <f t="shared" si="42"/>
        <v>D</v>
      </c>
      <c r="Q120" s="57" t="str">
        <f t="shared" si="43"/>
        <v>D</v>
      </c>
      <c r="R120" s="57" t="str">
        <f t="shared" si="44"/>
        <v>D</v>
      </c>
      <c r="S120" s="57" t="str">
        <f t="shared" si="45"/>
        <v>D</v>
      </c>
      <c r="T120" s="57" t="str">
        <f t="shared" si="46"/>
        <v>D</v>
      </c>
      <c r="U120" s="154" t="str">
        <f t="shared" si="47"/>
        <v>D</v>
      </c>
      <c r="V120" s="43"/>
      <c r="W120" s="15"/>
      <c r="X120" s="15"/>
      <c r="Y120" s="15"/>
      <c r="Z120" s="15"/>
      <c r="AA120" s="15"/>
      <c r="AB120" s="15"/>
      <c r="AC120" s="15"/>
      <c r="AD120" s="217"/>
      <c r="AE120" s="217"/>
      <c r="AF120" s="217"/>
      <c r="AG120" s="217"/>
      <c r="AH120" s="217"/>
      <c r="AI120" s="217"/>
      <c r="AJ120" s="217"/>
      <c r="AK120" s="217"/>
      <c r="AL120" s="217"/>
      <c r="AM120" s="217"/>
      <c r="AN120" s="217"/>
      <c r="AO120" s="217"/>
      <c r="AP120" s="217"/>
      <c r="AQ120" s="217"/>
      <c r="AR120" s="217"/>
      <c r="AS120" s="217"/>
      <c r="AT120" s="15"/>
      <c r="AU120" s="15"/>
      <c r="AV120" s="15"/>
      <c r="AW120" s="15"/>
      <c r="AX120" s="15"/>
    </row>
    <row r="121" spans="1:50" s="23" customFormat="1" ht="15" customHeight="1" x14ac:dyDescent="0.3">
      <c r="A121" s="38">
        <v>119</v>
      </c>
      <c r="B121" s="176" t="s">
        <v>297</v>
      </c>
      <c r="C121" s="61">
        <v>2010</v>
      </c>
      <c r="D121" s="158" t="s">
        <v>13</v>
      </c>
      <c r="E121" s="61">
        <v>188</v>
      </c>
      <c r="F121" s="61">
        <v>246</v>
      </c>
      <c r="G121" s="61">
        <v>322</v>
      </c>
      <c r="H121" s="61">
        <v>26.1</v>
      </c>
      <c r="I121" s="61">
        <v>262</v>
      </c>
      <c r="J121" s="57">
        <f t="shared" si="48"/>
        <v>8.1000000000000014</v>
      </c>
      <c r="K121" s="57">
        <f t="shared" si="37"/>
        <v>11.412500000000001</v>
      </c>
      <c r="L121" s="57">
        <f t="shared" si="38"/>
        <v>20.3</v>
      </c>
      <c r="M121" s="57">
        <f t="shared" si="39"/>
        <v>55.680000000000007</v>
      </c>
      <c r="N121" s="57">
        <f t="shared" si="40"/>
        <v>31.9</v>
      </c>
      <c r="O121" s="57">
        <f t="shared" si="41"/>
        <v>127.39250000000001</v>
      </c>
      <c r="P121" s="57" t="str">
        <f t="shared" si="42"/>
        <v>D</v>
      </c>
      <c r="Q121" s="57" t="str">
        <f t="shared" si="43"/>
        <v>D</v>
      </c>
      <c r="R121" s="57" t="str">
        <f t="shared" si="44"/>
        <v>D</v>
      </c>
      <c r="S121" s="57" t="str">
        <f t="shared" si="45"/>
        <v>C</v>
      </c>
      <c r="T121" s="57" t="str">
        <f t="shared" si="46"/>
        <v>D</v>
      </c>
      <c r="U121" s="154" t="str">
        <f t="shared" si="47"/>
        <v>D</v>
      </c>
      <c r="V121" s="43"/>
      <c r="W121" s="15"/>
      <c r="X121" s="15"/>
      <c r="Y121" s="15"/>
      <c r="Z121" s="15"/>
      <c r="AA121" s="15"/>
      <c r="AB121" s="15"/>
      <c r="AC121" s="15"/>
      <c r="AD121" s="217"/>
      <c r="AE121" s="217"/>
      <c r="AF121" s="217"/>
      <c r="AG121" s="217"/>
      <c r="AH121" s="217"/>
      <c r="AI121" s="217"/>
      <c r="AJ121" s="217"/>
      <c r="AK121" s="217"/>
      <c r="AL121" s="217"/>
      <c r="AM121" s="217"/>
      <c r="AN121" s="217"/>
      <c r="AO121" s="217"/>
      <c r="AP121" s="202" t="s">
        <v>181</v>
      </c>
      <c r="AQ121" s="210">
        <v>2007</v>
      </c>
      <c r="AR121" s="202">
        <v>197</v>
      </c>
      <c r="AS121" s="202">
        <v>262</v>
      </c>
      <c r="AT121" s="202">
        <v>356</v>
      </c>
      <c r="AU121" s="202">
        <v>25.4</v>
      </c>
      <c r="AV121" s="202">
        <v>301</v>
      </c>
      <c r="AW121" s="15"/>
      <c r="AX121" s="15"/>
    </row>
    <row r="122" spans="1:50" s="23" customFormat="1" ht="15" customHeight="1" x14ac:dyDescent="0.3">
      <c r="A122" s="38">
        <v>120</v>
      </c>
      <c r="B122" s="176" t="s">
        <v>298</v>
      </c>
      <c r="C122" s="61">
        <v>2010</v>
      </c>
      <c r="D122" s="158" t="s">
        <v>13</v>
      </c>
      <c r="E122" s="61">
        <v>187</v>
      </c>
      <c r="F122" s="61">
        <v>247</v>
      </c>
      <c r="G122" s="61">
        <v>324</v>
      </c>
      <c r="H122" s="61">
        <v>22.8</v>
      </c>
      <c r="I122" s="61">
        <v>270</v>
      </c>
      <c r="J122" s="57">
        <f t="shared" si="48"/>
        <v>5.4</v>
      </c>
      <c r="K122" s="57">
        <f t="shared" si="37"/>
        <v>13.487500000000001</v>
      </c>
      <c r="L122" s="57">
        <f t="shared" si="38"/>
        <v>26.099999999999998</v>
      </c>
      <c r="M122" s="57">
        <f t="shared" si="39"/>
        <v>36.540000000000006</v>
      </c>
      <c r="N122" s="57">
        <f t="shared" si="40"/>
        <v>43.5</v>
      </c>
      <c r="O122" s="57">
        <f t="shared" si="41"/>
        <v>125.0275</v>
      </c>
      <c r="P122" s="57" t="str">
        <f t="shared" si="42"/>
        <v>D</v>
      </c>
      <c r="Q122" s="57" t="str">
        <f t="shared" si="43"/>
        <v>D</v>
      </c>
      <c r="R122" s="57" t="str">
        <f t="shared" si="44"/>
        <v>D</v>
      </c>
      <c r="S122" s="57" t="str">
        <f t="shared" si="45"/>
        <v>D</v>
      </c>
      <c r="T122" s="57" t="str">
        <f t="shared" si="46"/>
        <v>D</v>
      </c>
      <c r="U122" s="154" t="str">
        <f t="shared" si="47"/>
        <v>D</v>
      </c>
      <c r="V122" s="43"/>
      <c r="W122" s="15"/>
      <c r="X122" s="15"/>
      <c r="Y122" s="15"/>
      <c r="Z122" s="15"/>
      <c r="AA122" s="15"/>
      <c r="AB122" s="15"/>
      <c r="AC122" s="15"/>
      <c r="AD122" s="217"/>
      <c r="AE122" s="217"/>
      <c r="AF122" s="217"/>
      <c r="AG122" s="217"/>
      <c r="AH122" s="217"/>
      <c r="AI122" s="217"/>
      <c r="AJ122" s="217"/>
      <c r="AK122" s="217"/>
      <c r="AL122" s="217"/>
      <c r="AM122" s="217"/>
      <c r="AN122" s="217"/>
      <c r="AO122" s="217"/>
      <c r="AP122" s="55" t="s">
        <v>183</v>
      </c>
      <c r="AQ122" s="156">
        <v>2007</v>
      </c>
      <c r="AR122" s="17">
        <v>185</v>
      </c>
      <c r="AS122" s="17">
        <v>241</v>
      </c>
      <c r="AT122" s="84">
        <v>322</v>
      </c>
      <c r="AU122" s="84">
        <v>23.4</v>
      </c>
      <c r="AV122" s="84">
        <v>306</v>
      </c>
      <c r="AW122" s="15"/>
      <c r="AX122" s="15"/>
    </row>
    <row r="123" spans="1:50" s="23" customFormat="1" ht="15" customHeight="1" x14ac:dyDescent="0.3">
      <c r="A123" s="38">
        <v>121</v>
      </c>
      <c r="B123" s="176" t="s">
        <v>295</v>
      </c>
      <c r="C123" s="61">
        <v>2010</v>
      </c>
      <c r="D123" s="158" t="s">
        <v>13</v>
      </c>
      <c r="E123" s="61">
        <v>193</v>
      </c>
      <c r="F123" s="61">
        <v>252</v>
      </c>
      <c r="G123" s="61">
        <v>322</v>
      </c>
      <c r="H123" s="61">
        <v>23.7</v>
      </c>
      <c r="I123" s="61">
        <v>252</v>
      </c>
      <c r="J123" s="57">
        <f t="shared" si="48"/>
        <v>21.6</v>
      </c>
      <c r="K123" s="57">
        <f t="shared" si="37"/>
        <v>23.862500000000001</v>
      </c>
      <c r="L123" s="57">
        <f t="shared" si="38"/>
        <v>20.3</v>
      </c>
      <c r="M123" s="57">
        <f t="shared" si="39"/>
        <v>41.76</v>
      </c>
      <c r="N123" s="57">
        <f t="shared" si="40"/>
        <v>17.399999999999999</v>
      </c>
      <c r="O123" s="57">
        <f t="shared" si="41"/>
        <v>124.92250000000001</v>
      </c>
      <c r="P123" s="57" t="str">
        <f t="shared" si="42"/>
        <v>D</v>
      </c>
      <c r="Q123" s="57" t="str">
        <f t="shared" si="43"/>
        <v>D</v>
      </c>
      <c r="R123" s="57" t="str">
        <f t="shared" si="44"/>
        <v>D</v>
      </c>
      <c r="S123" s="57" t="str">
        <f t="shared" si="45"/>
        <v>D</v>
      </c>
      <c r="T123" s="57" t="str">
        <f t="shared" si="46"/>
        <v>D</v>
      </c>
      <c r="U123" s="154" t="str">
        <f t="shared" si="47"/>
        <v>D</v>
      </c>
      <c r="V123" s="43"/>
      <c r="W123" s="15"/>
      <c r="X123" s="15"/>
      <c r="Y123" s="15"/>
      <c r="Z123" s="15"/>
      <c r="AA123" s="15"/>
      <c r="AB123" s="15"/>
      <c r="AC123" s="15"/>
      <c r="AD123" s="217"/>
      <c r="AE123" s="217"/>
      <c r="AF123" s="217"/>
      <c r="AG123" s="217"/>
      <c r="AH123" s="217"/>
      <c r="AI123" s="217"/>
      <c r="AJ123" s="217"/>
      <c r="AK123" s="217"/>
      <c r="AL123" s="217"/>
      <c r="AM123" s="217"/>
      <c r="AN123" s="217"/>
      <c r="AO123" s="217"/>
      <c r="AP123" s="217"/>
      <c r="AQ123" s="217"/>
      <c r="AR123" s="217"/>
      <c r="AS123" s="217"/>
      <c r="AT123" s="15"/>
      <c r="AU123" s="15"/>
      <c r="AV123" s="15"/>
      <c r="AW123" s="15"/>
      <c r="AX123" s="15"/>
    </row>
    <row r="124" spans="1:50" s="23" customFormat="1" ht="15" customHeight="1" x14ac:dyDescent="0.25">
      <c r="A124" s="38">
        <v>122</v>
      </c>
      <c r="B124" s="107" t="s">
        <v>331</v>
      </c>
      <c r="C124" s="61">
        <v>2007</v>
      </c>
      <c r="D124" s="158" t="s">
        <v>21</v>
      </c>
      <c r="E124" s="61">
        <v>190</v>
      </c>
      <c r="F124" s="61">
        <v>245</v>
      </c>
      <c r="G124" s="61">
        <v>322</v>
      </c>
      <c r="H124" s="61">
        <v>20.8</v>
      </c>
      <c r="I124" s="61">
        <v>278</v>
      </c>
      <c r="J124" s="57">
        <f t="shared" si="48"/>
        <v>13.5</v>
      </c>
      <c r="K124" s="57">
        <f t="shared" si="37"/>
        <v>9.3375000000000004</v>
      </c>
      <c r="L124" s="57">
        <f t="shared" si="38"/>
        <v>20.3</v>
      </c>
      <c r="M124" s="57">
        <f t="shared" si="39"/>
        <v>24.940000000000005</v>
      </c>
      <c r="N124" s="57">
        <f t="shared" si="40"/>
        <v>55.1</v>
      </c>
      <c r="O124" s="57">
        <f t="shared" si="41"/>
        <v>123.17750000000001</v>
      </c>
      <c r="P124" s="57" t="str">
        <f t="shared" si="42"/>
        <v>D</v>
      </c>
      <c r="Q124" s="57" t="str">
        <f t="shared" si="43"/>
        <v>D</v>
      </c>
      <c r="R124" s="57" t="str">
        <f t="shared" si="44"/>
        <v>D</v>
      </c>
      <c r="S124" s="57" t="str">
        <f t="shared" si="45"/>
        <v>D</v>
      </c>
      <c r="T124" s="57" t="str">
        <f t="shared" si="46"/>
        <v>C</v>
      </c>
      <c r="U124" s="154" t="str">
        <f t="shared" si="47"/>
        <v>D</v>
      </c>
      <c r="V124" s="43"/>
      <c r="W124" s="168" t="s">
        <v>14</v>
      </c>
      <c r="X124" s="55"/>
      <c r="Y124" s="17"/>
      <c r="Z124" s="17"/>
      <c r="AA124" s="84"/>
      <c r="AB124" s="84"/>
      <c r="AC124" s="84"/>
      <c r="AD124" s="217"/>
      <c r="AE124" s="217"/>
      <c r="AF124" s="217"/>
      <c r="AG124" s="217"/>
      <c r="AH124" s="217"/>
      <c r="AI124" s="217"/>
      <c r="AJ124" s="217"/>
      <c r="AK124" s="217"/>
      <c r="AL124" s="217"/>
      <c r="AM124" s="217"/>
      <c r="AN124" s="217"/>
      <c r="AO124" s="217"/>
      <c r="AP124" s="217"/>
      <c r="AQ124" s="156"/>
      <c r="AR124" s="217"/>
      <c r="AS124" s="217"/>
      <c r="AT124" s="15"/>
      <c r="AU124" s="15"/>
      <c r="AV124" s="15"/>
      <c r="AW124" s="15"/>
      <c r="AX124" s="15"/>
    </row>
    <row r="125" spans="1:50" s="23" customFormat="1" ht="15" customHeight="1" x14ac:dyDescent="0.25">
      <c r="A125" s="38">
        <v>123</v>
      </c>
      <c r="B125" s="107" t="s">
        <v>265</v>
      </c>
      <c r="C125" s="69">
        <v>2010</v>
      </c>
      <c r="D125" s="61" t="s">
        <v>17</v>
      </c>
      <c r="E125" s="55">
        <v>196</v>
      </c>
      <c r="F125" s="55">
        <v>250</v>
      </c>
      <c r="G125" s="55">
        <v>322</v>
      </c>
      <c r="H125" s="55">
        <v>22</v>
      </c>
      <c r="I125" s="55">
        <v>254</v>
      </c>
      <c r="J125" s="57">
        <f t="shared" si="48"/>
        <v>29.700000000000003</v>
      </c>
      <c r="K125" s="57">
        <f t="shared" si="37"/>
        <v>19.712500000000002</v>
      </c>
      <c r="L125" s="57">
        <f t="shared" si="38"/>
        <v>20.3</v>
      </c>
      <c r="M125" s="57">
        <f t="shared" si="39"/>
        <v>31.9</v>
      </c>
      <c r="N125" s="57">
        <f t="shared" si="40"/>
        <v>20.3</v>
      </c>
      <c r="O125" s="57">
        <f t="shared" si="41"/>
        <v>121.91250000000001</v>
      </c>
      <c r="P125" s="57" t="str">
        <f t="shared" si="42"/>
        <v>C</v>
      </c>
      <c r="Q125" s="57" t="str">
        <f t="shared" si="43"/>
        <v>C</v>
      </c>
      <c r="R125" s="57" t="str">
        <f t="shared" si="44"/>
        <v>D</v>
      </c>
      <c r="S125" s="57" t="str">
        <f t="shared" si="45"/>
        <v>D</v>
      </c>
      <c r="T125" s="57" t="str">
        <f t="shared" si="46"/>
        <v>D</v>
      </c>
      <c r="U125" s="154" t="str">
        <f t="shared" si="47"/>
        <v>D</v>
      </c>
      <c r="V125" s="43"/>
      <c r="W125" s="86" t="s">
        <v>186</v>
      </c>
      <c r="X125" s="162">
        <v>2007</v>
      </c>
      <c r="Y125" s="17">
        <v>198</v>
      </c>
      <c r="Z125" s="17">
        <v>253</v>
      </c>
      <c r="AA125" s="84">
        <v>328</v>
      </c>
      <c r="AB125" s="84">
        <v>23.1</v>
      </c>
      <c r="AC125" s="84">
        <v>272</v>
      </c>
      <c r="AD125" s="217"/>
      <c r="AE125" s="217"/>
      <c r="AF125" s="217"/>
      <c r="AG125" s="217"/>
      <c r="AH125" s="217"/>
      <c r="AI125" s="217"/>
      <c r="AJ125" s="217"/>
      <c r="AK125" s="217"/>
      <c r="AL125" s="217"/>
      <c r="AM125" s="217"/>
      <c r="AN125" s="217"/>
      <c r="AO125" s="217"/>
      <c r="AP125" s="15"/>
      <c r="AQ125" s="156"/>
      <c r="AR125" s="15"/>
      <c r="AS125" s="15"/>
      <c r="AT125" s="15"/>
      <c r="AU125" s="15"/>
      <c r="AV125" s="15"/>
      <c r="AW125" s="15"/>
      <c r="AX125" s="15"/>
    </row>
    <row r="126" spans="1:50" s="23" customFormat="1" ht="15" customHeight="1" x14ac:dyDescent="0.3">
      <c r="A126" s="38">
        <v>124</v>
      </c>
      <c r="B126" s="107" t="s">
        <v>304</v>
      </c>
      <c r="C126" s="61">
        <v>2009</v>
      </c>
      <c r="D126" s="158" t="s">
        <v>360</v>
      </c>
      <c r="E126" s="61">
        <v>193</v>
      </c>
      <c r="F126" s="61">
        <v>238</v>
      </c>
      <c r="G126" s="61">
        <v>318</v>
      </c>
      <c r="H126" s="61">
        <v>25.4</v>
      </c>
      <c r="I126" s="61">
        <v>264</v>
      </c>
      <c r="J126" s="57">
        <f t="shared" si="48"/>
        <v>21.6</v>
      </c>
      <c r="K126" s="57">
        <f t="shared" si="37"/>
        <v>0</v>
      </c>
      <c r="L126" s="57">
        <f t="shared" si="38"/>
        <v>8.6999999999999993</v>
      </c>
      <c r="M126" s="57">
        <f t="shared" si="39"/>
        <v>51.61999999999999</v>
      </c>
      <c r="N126" s="57">
        <f t="shared" si="40"/>
        <v>34.799999999999997</v>
      </c>
      <c r="O126" s="57">
        <f t="shared" si="41"/>
        <v>116.71999999999998</v>
      </c>
      <c r="P126" s="57" t="str">
        <f t="shared" si="42"/>
        <v>D</v>
      </c>
      <c r="Q126" s="57" t="str">
        <f t="shared" si="43"/>
        <v>D</v>
      </c>
      <c r="R126" s="57" t="str">
        <f t="shared" si="44"/>
        <v>D</v>
      </c>
      <c r="S126" s="57" t="str">
        <f t="shared" si="45"/>
        <v>C</v>
      </c>
      <c r="T126" s="57" t="str">
        <f t="shared" si="46"/>
        <v>D</v>
      </c>
      <c r="U126" s="154" t="str">
        <f t="shared" si="47"/>
        <v>D</v>
      </c>
      <c r="V126" s="46"/>
      <c r="W126" s="132" t="s">
        <v>187</v>
      </c>
      <c r="X126" s="162">
        <v>2007</v>
      </c>
      <c r="Y126" s="17">
        <v>196</v>
      </c>
      <c r="Z126" s="17">
        <v>260</v>
      </c>
      <c r="AA126" s="84">
        <v>332</v>
      </c>
      <c r="AB126" s="84">
        <v>26.9</v>
      </c>
      <c r="AC126" s="84">
        <v>278</v>
      </c>
      <c r="AD126" s="217"/>
      <c r="AE126" s="217"/>
      <c r="AF126" s="217"/>
      <c r="AG126" s="217"/>
      <c r="AH126" s="217"/>
      <c r="AI126" s="217"/>
      <c r="AJ126" s="217"/>
      <c r="AK126" s="217"/>
      <c r="AL126" s="217"/>
      <c r="AM126" s="217"/>
      <c r="AN126" s="217"/>
      <c r="AO126" s="217"/>
      <c r="AP126" s="208" t="s">
        <v>353</v>
      </c>
      <c r="AQ126" s="210">
        <v>2005</v>
      </c>
      <c r="AR126" s="202">
        <v>196</v>
      </c>
      <c r="AS126" s="202">
        <v>257</v>
      </c>
      <c r="AT126" s="202">
        <v>334</v>
      </c>
      <c r="AU126" s="202">
        <v>28.2</v>
      </c>
      <c r="AV126" s="84">
        <v>253</v>
      </c>
      <c r="AW126" s="15"/>
      <c r="AX126" s="15"/>
    </row>
    <row r="127" spans="1:50" s="23" customFormat="1" ht="15" customHeight="1" x14ac:dyDescent="0.3">
      <c r="A127" s="38">
        <v>125</v>
      </c>
      <c r="B127" s="107" t="s">
        <v>300</v>
      </c>
      <c r="C127" s="61">
        <v>2007</v>
      </c>
      <c r="D127" s="158" t="s">
        <v>360</v>
      </c>
      <c r="E127" s="61">
        <v>190</v>
      </c>
      <c r="F127" s="61">
        <v>246</v>
      </c>
      <c r="G127" s="61">
        <v>314</v>
      </c>
      <c r="H127" s="61">
        <v>27.7</v>
      </c>
      <c r="I127" s="61">
        <v>258</v>
      </c>
      <c r="J127" s="57">
        <f t="shared" si="48"/>
        <v>13.5</v>
      </c>
      <c r="K127" s="57">
        <f t="shared" si="37"/>
        <v>11.412500000000001</v>
      </c>
      <c r="L127" s="57">
        <f t="shared" si="38"/>
        <v>0</v>
      </c>
      <c r="M127" s="57">
        <f t="shared" si="39"/>
        <v>64.959999999999994</v>
      </c>
      <c r="N127" s="57">
        <f t="shared" si="40"/>
        <v>26.099999999999998</v>
      </c>
      <c r="O127" s="57">
        <f t="shared" si="41"/>
        <v>115.9725</v>
      </c>
      <c r="P127" s="57" t="str">
        <f t="shared" si="42"/>
        <v>D</v>
      </c>
      <c r="Q127" s="57" t="str">
        <f t="shared" si="43"/>
        <v>D</v>
      </c>
      <c r="R127" s="57" t="str">
        <f t="shared" si="44"/>
        <v>D</v>
      </c>
      <c r="S127" s="57" t="str">
        <f t="shared" si="45"/>
        <v>B</v>
      </c>
      <c r="T127" s="57" t="str">
        <f t="shared" si="46"/>
        <v>D</v>
      </c>
      <c r="U127" s="154" t="str">
        <f t="shared" si="47"/>
        <v>D</v>
      </c>
      <c r="V127" s="46"/>
      <c r="W127" s="86" t="s">
        <v>39</v>
      </c>
      <c r="X127" s="162">
        <v>2007</v>
      </c>
      <c r="Y127" s="17">
        <v>189</v>
      </c>
      <c r="Z127" s="17">
        <v>249</v>
      </c>
      <c r="AA127" s="84">
        <v>328</v>
      </c>
      <c r="AB127" s="84">
        <v>21.8</v>
      </c>
      <c r="AC127" s="84">
        <v>290</v>
      </c>
      <c r="AD127" s="217"/>
      <c r="AE127" s="217"/>
      <c r="AF127" s="217"/>
      <c r="AG127" s="217"/>
      <c r="AH127" s="217"/>
      <c r="AI127" s="217"/>
      <c r="AJ127" s="217"/>
      <c r="AK127" s="217"/>
      <c r="AL127" s="217"/>
      <c r="AM127" s="217"/>
      <c r="AN127" s="217"/>
      <c r="AO127" s="217"/>
      <c r="AP127" s="209" t="s">
        <v>185</v>
      </c>
      <c r="AQ127" s="210">
        <v>2005</v>
      </c>
      <c r="AR127" s="202">
        <v>194</v>
      </c>
      <c r="AS127" s="202">
        <v>248</v>
      </c>
      <c r="AT127" s="202">
        <v>340</v>
      </c>
      <c r="AU127" s="202">
        <v>28.6</v>
      </c>
      <c r="AV127" s="84">
        <v>288</v>
      </c>
      <c r="AW127" s="15"/>
      <c r="AX127" s="15"/>
    </row>
    <row r="128" spans="1:50" s="23" customFormat="1" ht="15" customHeight="1" x14ac:dyDescent="0.25">
      <c r="A128" s="38">
        <v>126</v>
      </c>
      <c r="B128" s="173" t="s">
        <v>76</v>
      </c>
      <c r="C128" s="156">
        <v>2008</v>
      </c>
      <c r="D128" s="158" t="s">
        <v>15</v>
      </c>
      <c r="E128" s="55">
        <v>183</v>
      </c>
      <c r="F128" s="55">
        <v>240</v>
      </c>
      <c r="G128" s="55">
        <v>316</v>
      </c>
      <c r="H128" s="55">
        <v>25</v>
      </c>
      <c r="I128" s="55">
        <v>280</v>
      </c>
      <c r="J128" s="57">
        <f t="shared" si="48"/>
        <v>0</v>
      </c>
      <c r="K128" s="57">
        <f t="shared" si="37"/>
        <v>0</v>
      </c>
      <c r="L128" s="57">
        <f t="shared" si="38"/>
        <v>2.9</v>
      </c>
      <c r="M128" s="57">
        <f t="shared" si="39"/>
        <v>49.3</v>
      </c>
      <c r="N128" s="57">
        <f t="shared" si="40"/>
        <v>58</v>
      </c>
      <c r="O128" s="57">
        <f t="shared" si="41"/>
        <v>110.19999999999999</v>
      </c>
      <c r="P128" s="57" t="str">
        <f t="shared" si="42"/>
        <v>D</v>
      </c>
      <c r="Q128" s="57" t="str">
        <f t="shared" si="43"/>
        <v>D</v>
      </c>
      <c r="R128" s="57" t="str">
        <f t="shared" si="44"/>
        <v>D</v>
      </c>
      <c r="S128" s="57" t="str">
        <f t="shared" si="45"/>
        <v>D</v>
      </c>
      <c r="T128" s="57" t="str">
        <f t="shared" si="46"/>
        <v>C</v>
      </c>
      <c r="U128" s="154" t="str">
        <f t="shared" si="47"/>
        <v>D</v>
      </c>
      <c r="V128" s="43"/>
      <c r="W128" s="86" t="s">
        <v>188</v>
      </c>
      <c r="X128" s="162">
        <v>2009</v>
      </c>
      <c r="Y128" s="17">
        <v>201</v>
      </c>
      <c r="Z128" s="17">
        <v>262</v>
      </c>
      <c r="AA128" s="84">
        <v>334</v>
      </c>
      <c r="AB128" s="84">
        <v>22.9</v>
      </c>
      <c r="AC128" s="84">
        <v>279</v>
      </c>
      <c r="AD128" s="217"/>
      <c r="AE128" s="217"/>
      <c r="AF128" s="217"/>
      <c r="AG128" s="217"/>
      <c r="AH128" s="217"/>
      <c r="AI128" s="217"/>
      <c r="AJ128" s="217"/>
      <c r="AK128" s="217"/>
      <c r="AL128" s="217"/>
      <c r="AM128" s="217"/>
      <c r="AN128" s="217"/>
      <c r="AO128" s="217"/>
      <c r="AP128" s="202" t="s">
        <v>190</v>
      </c>
      <c r="AQ128" s="210">
        <v>2006</v>
      </c>
      <c r="AR128" s="202">
        <v>200</v>
      </c>
      <c r="AS128" s="202">
        <v>260</v>
      </c>
      <c r="AT128" s="202">
        <v>346</v>
      </c>
      <c r="AU128" s="202">
        <v>25.4</v>
      </c>
      <c r="AV128" s="84">
        <v>260</v>
      </c>
      <c r="AW128" s="15"/>
      <c r="AX128" s="15"/>
    </row>
    <row r="129" spans="1:50" s="23" customFormat="1" ht="15" customHeight="1" x14ac:dyDescent="0.3">
      <c r="A129" s="38">
        <v>127</v>
      </c>
      <c r="B129" s="174" t="s">
        <v>287</v>
      </c>
      <c r="C129" s="156">
        <v>2008</v>
      </c>
      <c r="D129" s="61" t="s">
        <v>156</v>
      </c>
      <c r="E129" s="55">
        <v>187</v>
      </c>
      <c r="F129" s="55">
        <v>249</v>
      </c>
      <c r="G129" s="55">
        <v>320</v>
      </c>
      <c r="H129" s="55">
        <v>22.7</v>
      </c>
      <c r="I129" s="55">
        <v>265</v>
      </c>
      <c r="J129" s="57">
        <f t="shared" si="48"/>
        <v>5.4</v>
      </c>
      <c r="K129" s="57">
        <f t="shared" si="37"/>
        <v>17.637500000000003</v>
      </c>
      <c r="L129" s="57">
        <f t="shared" si="38"/>
        <v>14.5</v>
      </c>
      <c r="M129" s="57">
        <f t="shared" si="39"/>
        <v>35.959999999999994</v>
      </c>
      <c r="N129" s="57">
        <f t="shared" si="40"/>
        <v>36.25</v>
      </c>
      <c r="O129" s="57">
        <f t="shared" si="41"/>
        <v>109.7475</v>
      </c>
      <c r="P129" s="57" t="str">
        <f t="shared" si="42"/>
        <v>D</v>
      </c>
      <c r="Q129" s="57" t="str">
        <f t="shared" si="43"/>
        <v>D</v>
      </c>
      <c r="R129" s="57" t="str">
        <f t="shared" si="44"/>
        <v>D</v>
      </c>
      <c r="S129" s="57" t="str">
        <f t="shared" si="45"/>
        <v>D</v>
      </c>
      <c r="T129" s="57" t="str">
        <f t="shared" si="46"/>
        <v>D</v>
      </c>
      <c r="U129" s="154" t="str">
        <f t="shared" si="47"/>
        <v>D</v>
      </c>
      <c r="V129" s="46"/>
      <c r="W129" s="86" t="s">
        <v>189</v>
      </c>
      <c r="X129" s="162">
        <v>2009</v>
      </c>
      <c r="Y129" s="17">
        <v>198</v>
      </c>
      <c r="Z129" s="17">
        <v>260</v>
      </c>
      <c r="AA129" s="84">
        <v>334</v>
      </c>
      <c r="AB129" s="84">
        <v>29.4</v>
      </c>
      <c r="AC129" s="84">
        <v>252</v>
      </c>
      <c r="AD129" s="217"/>
      <c r="AE129" s="217"/>
      <c r="AF129" s="217"/>
      <c r="AG129" s="217"/>
      <c r="AH129" s="217"/>
      <c r="AI129" s="217"/>
      <c r="AJ129" s="217"/>
      <c r="AK129" s="217"/>
      <c r="AL129" s="217"/>
      <c r="AM129" s="217"/>
      <c r="AN129" s="217"/>
      <c r="AO129" s="217"/>
      <c r="AP129" s="208" t="s">
        <v>193</v>
      </c>
      <c r="AQ129" s="210">
        <v>2010</v>
      </c>
      <c r="AR129" s="202">
        <v>196</v>
      </c>
      <c r="AS129" s="202">
        <v>252</v>
      </c>
      <c r="AT129" s="202">
        <v>330</v>
      </c>
      <c r="AU129" s="202">
        <v>19.2</v>
      </c>
      <c r="AV129" s="84">
        <v>254</v>
      </c>
      <c r="AW129" s="15"/>
      <c r="AX129" s="15"/>
    </row>
    <row r="130" spans="1:50" s="23" customFormat="1" ht="15" customHeight="1" x14ac:dyDescent="0.3">
      <c r="A130" s="38">
        <v>128</v>
      </c>
      <c r="B130" s="174" t="s">
        <v>316</v>
      </c>
      <c r="C130" s="55">
        <v>2009</v>
      </c>
      <c r="D130" s="61" t="s">
        <v>24</v>
      </c>
      <c r="E130" s="156">
        <v>187</v>
      </c>
      <c r="F130" s="156">
        <v>243</v>
      </c>
      <c r="G130" s="156">
        <v>320</v>
      </c>
      <c r="H130" s="156">
        <v>25.35</v>
      </c>
      <c r="I130" s="156">
        <v>260</v>
      </c>
      <c r="J130" s="57">
        <f t="shared" si="48"/>
        <v>5.4</v>
      </c>
      <c r="K130" s="57">
        <f t="shared" si="37"/>
        <v>5.1875</v>
      </c>
      <c r="L130" s="57">
        <f t="shared" si="38"/>
        <v>14.5</v>
      </c>
      <c r="M130" s="57">
        <f t="shared" si="39"/>
        <v>51.330000000000005</v>
      </c>
      <c r="N130" s="57">
        <f t="shared" si="40"/>
        <v>29</v>
      </c>
      <c r="O130" s="57">
        <f t="shared" si="41"/>
        <v>105.4175</v>
      </c>
      <c r="P130" s="57" t="str">
        <f t="shared" si="42"/>
        <v>D</v>
      </c>
      <c r="Q130" s="57" t="str">
        <f t="shared" si="43"/>
        <v>D</v>
      </c>
      <c r="R130" s="57" t="str">
        <f t="shared" si="44"/>
        <v>D</v>
      </c>
      <c r="S130" s="57" t="str">
        <f t="shared" si="45"/>
        <v>C</v>
      </c>
      <c r="T130" s="57" t="str">
        <f t="shared" si="46"/>
        <v>D</v>
      </c>
      <c r="U130" s="154" t="str">
        <f t="shared" si="47"/>
        <v>D</v>
      </c>
      <c r="V130" s="46"/>
      <c r="W130" s="132" t="s">
        <v>354</v>
      </c>
      <c r="X130" s="162">
        <v>2009</v>
      </c>
      <c r="Y130" s="162">
        <v>189</v>
      </c>
      <c r="Z130" s="162">
        <v>247</v>
      </c>
      <c r="AA130" s="162">
        <v>336</v>
      </c>
      <c r="AB130" s="162">
        <v>24.9</v>
      </c>
      <c r="AC130" s="162">
        <v>295</v>
      </c>
      <c r="AD130" s="217"/>
      <c r="AE130" s="217"/>
      <c r="AF130" s="217"/>
      <c r="AG130" s="217"/>
      <c r="AH130" s="217"/>
      <c r="AI130" s="217"/>
      <c r="AJ130" s="217"/>
      <c r="AK130" s="217"/>
      <c r="AL130" s="217"/>
      <c r="AM130" s="217"/>
      <c r="AN130" s="217"/>
      <c r="AO130" s="217"/>
      <c r="AP130" s="217"/>
      <c r="AQ130" s="217"/>
      <c r="AR130" s="217"/>
      <c r="AS130" s="217"/>
      <c r="AT130" s="15"/>
      <c r="AU130" s="15"/>
      <c r="AV130" s="15"/>
      <c r="AW130" s="15"/>
      <c r="AX130" s="15"/>
    </row>
    <row r="131" spans="1:50" s="23" customFormat="1" ht="15" customHeight="1" x14ac:dyDescent="0.25">
      <c r="A131" s="38">
        <v>129</v>
      </c>
      <c r="B131" s="170" t="s">
        <v>313</v>
      </c>
      <c r="C131" s="156">
        <v>2006</v>
      </c>
      <c r="D131" s="158" t="s">
        <v>196</v>
      </c>
      <c r="E131" s="156">
        <v>186</v>
      </c>
      <c r="F131" s="156">
        <v>244</v>
      </c>
      <c r="G131" s="156">
        <v>318</v>
      </c>
      <c r="H131" s="156">
        <v>24.5</v>
      </c>
      <c r="I131" s="156">
        <v>267</v>
      </c>
      <c r="J131" s="57">
        <f t="shared" si="48"/>
        <v>2.7</v>
      </c>
      <c r="K131" s="57">
        <f t="shared" ref="K131:K161" si="49">MAX(0,(F131-240.5)*4.15)*0.5</f>
        <v>7.2625000000000011</v>
      </c>
      <c r="L131" s="57">
        <f t="shared" ref="L131:L161" si="50">MAX(0,(G131-315)*2.9)</f>
        <v>8.6999999999999993</v>
      </c>
      <c r="M131" s="57">
        <f t="shared" ref="M131:M161" si="51">MAX(0,(H131-16.5)*5.8)</f>
        <v>46.4</v>
      </c>
      <c r="N131" s="57">
        <f t="shared" ref="N131:N161" si="52">MAX(0,(I131-240)*1.45)</f>
        <v>39.15</v>
      </c>
      <c r="O131" s="57">
        <f t="shared" ref="O131:O161" si="53">SUM(J131:N131)</f>
        <v>104.21250000000001</v>
      </c>
      <c r="P131" s="57" t="str">
        <f t="shared" ref="P131:P161" si="54">IF(J131&gt;=80/2,"A",IF(J131&gt;=60/2,"B",IF(J131&gt;=50/2,"C","D")))</f>
        <v>D</v>
      </c>
      <c r="Q131" s="57" t="str">
        <f t="shared" ref="Q131:Q161" si="55">IF(J131&gt;=80/2,"A",IF(J131&gt;=60/2,"B",IF(J131&gt;=50/2,"C","D")))</f>
        <v>D</v>
      </c>
      <c r="R131" s="57" t="str">
        <f t="shared" ref="R131:R161" si="56">IF(L131&gt;=80,"A",IF(L131&gt;=60,"B",IF(L131&gt;=50,"C","D")))</f>
        <v>D</v>
      </c>
      <c r="S131" s="57" t="str">
        <f t="shared" ref="S131:S161" si="57">IF(M131&gt;=80,"A",IF(M131&gt;=60,"B",IF(M131&gt;=50,"C","D")))</f>
        <v>D</v>
      </c>
      <c r="T131" s="57" t="str">
        <f t="shared" ref="T131:T161" si="58">IF(N131&gt;=80,"A",IF(N131&gt;=60,"B",IF(N131&gt;=50,"C","D")))</f>
        <v>D</v>
      </c>
      <c r="U131" s="154" t="str">
        <f t="shared" ref="U131:U142" si="59">IF(O131&gt;=290,"A",IF(O131&gt;=240,"B",IF(O131&gt;=200,"C","D")))</f>
        <v>D</v>
      </c>
      <c r="V131" s="43"/>
      <c r="W131" s="86" t="s">
        <v>191</v>
      </c>
      <c r="X131" s="162">
        <v>2006</v>
      </c>
      <c r="Y131" s="17">
        <v>199</v>
      </c>
      <c r="Z131" s="17">
        <v>246</v>
      </c>
      <c r="AA131" s="84">
        <v>352</v>
      </c>
      <c r="AB131" s="84">
        <v>33.5</v>
      </c>
      <c r="AC131" s="84">
        <v>293</v>
      </c>
      <c r="AD131" s="217"/>
      <c r="AE131" s="217"/>
      <c r="AF131" s="217"/>
      <c r="AG131" s="217"/>
      <c r="AH131" s="217"/>
      <c r="AI131" s="217"/>
      <c r="AJ131" s="217"/>
      <c r="AK131" s="217"/>
      <c r="AL131" s="217"/>
      <c r="AM131" s="217"/>
      <c r="AN131" s="217"/>
      <c r="AO131" s="217"/>
      <c r="AP131" s="217"/>
      <c r="AQ131" s="217"/>
      <c r="AR131" s="217"/>
      <c r="AS131" s="217"/>
      <c r="AT131" s="15"/>
      <c r="AU131" s="15"/>
      <c r="AV131" s="15"/>
      <c r="AW131" s="15"/>
      <c r="AX131" s="15"/>
    </row>
    <row r="132" spans="1:50" s="23" customFormat="1" ht="15" customHeight="1" x14ac:dyDescent="0.25">
      <c r="A132" s="38">
        <v>130</v>
      </c>
      <c r="B132" s="89" t="s">
        <v>327</v>
      </c>
      <c r="C132" s="156">
        <v>2007</v>
      </c>
      <c r="D132" s="158" t="s">
        <v>15</v>
      </c>
      <c r="E132" s="55">
        <v>187</v>
      </c>
      <c r="F132" s="55">
        <v>241</v>
      </c>
      <c r="G132" s="55">
        <v>322</v>
      </c>
      <c r="H132" s="55">
        <v>20.5</v>
      </c>
      <c r="I132" s="55">
        <v>277</v>
      </c>
      <c r="J132" s="57">
        <f t="shared" si="48"/>
        <v>5.4</v>
      </c>
      <c r="K132" s="57">
        <f t="shared" si="49"/>
        <v>1.0375000000000001</v>
      </c>
      <c r="L132" s="57">
        <f t="shared" si="50"/>
        <v>20.3</v>
      </c>
      <c r="M132" s="57">
        <f t="shared" si="51"/>
        <v>23.2</v>
      </c>
      <c r="N132" s="57">
        <f t="shared" si="52"/>
        <v>53.65</v>
      </c>
      <c r="O132" s="57">
        <f t="shared" si="53"/>
        <v>103.58750000000001</v>
      </c>
      <c r="P132" s="57" t="str">
        <f t="shared" si="54"/>
        <v>D</v>
      </c>
      <c r="Q132" s="57" t="str">
        <f t="shared" si="55"/>
        <v>D</v>
      </c>
      <c r="R132" s="57" t="str">
        <f t="shared" si="56"/>
        <v>D</v>
      </c>
      <c r="S132" s="57" t="str">
        <f t="shared" si="57"/>
        <v>D</v>
      </c>
      <c r="T132" s="57" t="str">
        <f t="shared" si="58"/>
        <v>C</v>
      </c>
      <c r="U132" s="154" t="str">
        <f t="shared" si="59"/>
        <v>D</v>
      </c>
      <c r="V132" s="43"/>
      <c r="W132" s="86" t="s">
        <v>192</v>
      </c>
      <c r="X132" s="162">
        <v>2005</v>
      </c>
      <c r="Y132" s="17">
        <v>196</v>
      </c>
      <c r="Z132" s="17">
        <v>259</v>
      </c>
      <c r="AA132" s="84">
        <v>344</v>
      </c>
      <c r="AB132" s="84">
        <v>26.4</v>
      </c>
      <c r="AC132" s="84">
        <v>279</v>
      </c>
      <c r="AD132" s="217"/>
      <c r="AE132" s="217"/>
      <c r="AF132" s="217"/>
      <c r="AG132" s="217"/>
      <c r="AH132" s="217"/>
      <c r="AI132" s="217"/>
      <c r="AJ132" s="217"/>
      <c r="AK132" s="217"/>
      <c r="AL132" s="217"/>
      <c r="AM132" s="217"/>
      <c r="AN132" s="217"/>
      <c r="AO132" s="217"/>
      <c r="AP132" s="217"/>
      <c r="AQ132" s="217"/>
      <c r="AR132" s="217"/>
      <c r="AS132" s="217"/>
      <c r="AT132" s="15"/>
      <c r="AU132" s="15"/>
      <c r="AV132" s="15"/>
      <c r="AW132" s="15"/>
      <c r="AX132" s="15"/>
    </row>
    <row r="133" spans="1:50" s="23" customFormat="1" ht="15" customHeight="1" x14ac:dyDescent="0.25">
      <c r="A133" s="38">
        <v>131</v>
      </c>
      <c r="B133" s="89" t="s">
        <v>285</v>
      </c>
      <c r="C133" s="156">
        <v>2006</v>
      </c>
      <c r="D133" s="61" t="s">
        <v>22</v>
      </c>
      <c r="E133" s="55">
        <v>185</v>
      </c>
      <c r="F133" s="55">
        <v>247</v>
      </c>
      <c r="G133" s="55">
        <v>318</v>
      </c>
      <c r="H133" s="55">
        <v>24.8</v>
      </c>
      <c r="I133" s="55">
        <v>261</v>
      </c>
      <c r="J133" s="57">
        <f t="shared" si="48"/>
        <v>0</v>
      </c>
      <c r="K133" s="57">
        <f t="shared" si="49"/>
        <v>13.487500000000001</v>
      </c>
      <c r="L133" s="57">
        <f t="shared" si="50"/>
        <v>8.6999999999999993</v>
      </c>
      <c r="M133" s="57">
        <f t="shared" si="51"/>
        <v>48.14</v>
      </c>
      <c r="N133" s="57">
        <f t="shared" si="52"/>
        <v>30.45</v>
      </c>
      <c r="O133" s="57">
        <f t="shared" si="53"/>
        <v>100.7775</v>
      </c>
      <c r="P133" s="57" t="str">
        <f t="shared" si="54"/>
        <v>D</v>
      </c>
      <c r="Q133" s="57" t="str">
        <f t="shared" si="55"/>
        <v>D</v>
      </c>
      <c r="R133" s="57" t="str">
        <f t="shared" si="56"/>
        <v>D</v>
      </c>
      <c r="S133" s="57" t="str">
        <f t="shared" si="57"/>
        <v>D</v>
      </c>
      <c r="T133" s="57" t="str">
        <f t="shared" si="58"/>
        <v>D</v>
      </c>
      <c r="U133" s="154" t="str">
        <f t="shared" si="59"/>
        <v>D</v>
      </c>
      <c r="V133" s="43"/>
      <c r="W133" s="132" t="s">
        <v>355</v>
      </c>
      <c r="X133" s="162">
        <v>2010</v>
      </c>
      <c r="Y133" s="162">
        <v>193</v>
      </c>
      <c r="Z133" s="162">
        <v>253</v>
      </c>
      <c r="AA133" s="162">
        <v>328</v>
      </c>
      <c r="AB133" s="162">
        <v>19.899999999999999</v>
      </c>
      <c r="AC133" s="166">
        <v>267</v>
      </c>
      <c r="AD133" s="217"/>
      <c r="AE133" s="217"/>
      <c r="AF133" s="217"/>
      <c r="AG133" s="217"/>
      <c r="AH133" s="217"/>
      <c r="AI133" s="217"/>
      <c r="AJ133" s="217"/>
      <c r="AK133" s="217"/>
      <c r="AL133" s="217"/>
      <c r="AM133" s="217"/>
      <c r="AN133" s="217"/>
      <c r="AO133" s="217"/>
      <c r="AP133" s="217"/>
      <c r="AQ133" s="217"/>
      <c r="AR133" s="217"/>
      <c r="AS133" s="217"/>
      <c r="AT133" s="15"/>
      <c r="AU133" s="15"/>
      <c r="AV133" s="15"/>
      <c r="AW133" s="15"/>
      <c r="AX133" s="15"/>
    </row>
    <row r="134" spans="1:50" s="23" customFormat="1" ht="15" customHeight="1" x14ac:dyDescent="0.25">
      <c r="A134" s="38">
        <v>132</v>
      </c>
      <c r="B134" s="89" t="s">
        <v>73</v>
      </c>
      <c r="C134" s="156">
        <v>2006</v>
      </c>
      <c r="D134" s="158" t="s">
        <v>19</v>
      </c>
      <c r="E134" s="55">
        <v>190</v>
      </c>
      <c r="F134" s="55">
        <v>242</v>
      </c>
      <c r="G134" s="55">
        <v>320</v>
      </c>
      <c r="H134" s="55">
        <v>27.4</v>
      </c>
      <c r="I134" s="55">
        <v>244</v>
      </c>
      <c r="J134" s="57">
        <f t="shared" si="48"/>
        <v>13.5</v>
      </c>
      <c r="K134" s="57">
        <f t="shared" si="49"/>
        <v>3.1125000000000003</v>
      </c>
      <c r="L134" s="57">
        <f t="shared" si="50"/>
        <v>14.5</v>
      </c>
      <c r="M134" s="57">
        <f t="shared" si="51"/>
        <v>63.219999999999992</v>
      </c>
      <c r="N134" s="57">
        <f t="shared" si="52"/>
        <v>5.8</v>
      </c>
      <c r="O134" s="57">
        <f t="shared" si="53"/>
        <v>100.13249999999999</v>
      </c>
      <c r="P134" s="57" t="str">
        <f t="shared" si="54"/>
        <v>D</v>
      </c>
      <c r="Q134" s="57" t="str">
        <f t="shared" si="55"/>
        <v>D</v>
      </c>
      <c r="R134" s="57" t="str">
        <f t="shared" si="56"/>
        <v>D</v>
      </c>
      <c r="S134" s="57" t="str">
        <f t="shared" si="57"/>
        <v>B</v>
      </c>
      <c r="T134" s="57" t="str">
        <f t="shared" si="58"/>
        <v>D</v>
      </c>
      <c r="U134" s="154" t="str">
        <f t="shared" si="59"/>
        <v>D</v>
      </c>
      <c r="V134" s="43"/>
      <c r="W134" s="86" t="s">
        <v>194</v>
      </c>
      <c r="X134" s="162">
        <v>2008</v>
      </c>
      <c r="Y134" s="17">
        <v>214</v>
      </c>
      <c r="Z134" s="17">
        <v>283</v>
      </c>
      <c r="AA134" s="84">
        <v>354</v>
      </c>
      <c r="AB134" s="84">
        <v>33.1</v>
      </c>
      <c r="AC134" s="84">
        <v>274</v>
      </c>
      <c r="AD134" s="217"/>
      <c r="AE134" s="217"/>
      <c r="AF134" s="217"/>
      <c r="AG134" s="217"/>
      <c r="AH134" s="217"/>
      <c r="AI134" s="217"/>
      <c r="AJ134" s="217"/>
      <c r="AK134" s="217"/>
      <c r="AL134" s="217"/>
      <c r="AM134" s="217"/>
      <c r="AN134" s="217"/>
      <c r="AO134" s="217"/>
      <c r="AP134" s="217"/>
      <c r="AQ134" s="217"/>
      <c r="AR134" s="217"/>
      <c r="AS134" s="217"/>
      <c r="AT134" s="15"/>
      <c r="AU134" s="15"/>
      <c r="AV134" s="15"/>
      <c r="AW134" s="15"/>
      <c r="AX134" s="15"/>
    </row>
    <row r="135" spans="1:50" s="23" customFormat="1" ht="15" customHeight="1" x14ac:dyDescent="0.25">
      <c r="A135" s="38">
        <v>133</v>
      </c>
      <c r="B135" s="107" t="s">
        <v>247</v>
      </c>
      <c r="C135" s="55">
        <v>2010</v>
      </c>
      <c r="D135" s="158" t="s">
        <v>360</v>
      </c>
      <c r="E135" s="55">
        <v>193</v>
      </c>
      <c r="F135" s="55">
        <v>253</v>
      </c>
      <c r="G135" s="55">
        <v>318</v>
      </c>
      <c r="H135" s="55">
        <v>23.8</v>
      </c>
      <c r="I135" s="55">
        <v>229</v>
      </c>
      <c r="J135" s="57">
        <f t="shared" si="48"/>
        <v>21.6</v>
      </c>
      <c r="K135" s="57">
        <f t="shared" si="49"/>
        <v>25.937500000000004</v>
      </c>
      <c r="L135" s="57">
        <f t="shared" si="50"/>
        <v>8.6999999999999993</v>
      </c>
      <c r="M135" s="57">
        <f t="shared" si="51"/>
        <v>42.34</v>
      </c>
      <c r="N135" s="57">
        <f t="shared" si="52"/>
        <v>0</v>
      </c>
      <c r="O135" s="57">
        <f t="shared" si="53"/>
        <v>98.577500000000015</v>
      </c>
      <c r="P135" s="57" t="str">
        <f t="shared" si="54"/>
        <v>D</v>
      </c>
      <c r="Q135" s="57" t="str">
        <f t="shared" si="55"/>
        <v>D</v>
      </c>
      <c r="R135" s="57" t="str">
        <f t="shared" si="56"/>
        <v>D</v>
      </c>
      <c r="S135" s="57" t="str">
        <f t="shared" si="57"/>
        <v>D</v>
      </c>
      <c r="T135" s="57" t="str">
        <f t="shared" si="58"/>
        <v>D</v>
      </c>
      <c r="U135" s="154" t="str">
        <f t="shared" si="59"/>
        <v>D</v>
      </c>
      <c r="V135" s="43"/>
      <c r="W135" s="15"/>
      <c r="X135" s="15"/>
      <c r="Y135" s="15"/>
      <c r="Z135" s="15"/>
      <c r="AA135" s="15"/>
      <c r="AB135" s="15"/>
      <c r="AC135" s="15"/>
      <c r="AD135" s="217"/>
      <c r="AE135" s="217"/>
      <c r="AF135" s="217"/>
      <c r="AG135" s="217"/>
      <c r="AH135" s="217"/>
      <c r="AI135" s="217"/>
      <c r="AJ135" s="217"/>
      <c r="AK135" s="217"/>
      <c r="AL135" s="217"/>
      <c r="AM135" s="217"/>
      <c r="AN135" s="217"/>
      <c r="AO135" s="217"/>
      <c r="AP135" s="15"/>
      <c r="AQ135" s="15"/>
      <c r="AR135" s="15"/>
      <c r="AS135" s="15"/>
      <c r="AT135" s="15"/>
      <c r="AU135" s="15"/>
      <c r="AV135" s="15"/>
      <c r="AW135" s="15"/>
      <c r="AX135" s="15"/>
    </row>
    <row r="136" spans="1:50" s="23" customFormat="1" ht="15" customHeight="1" x14ac:dyDescent="0.3">
      <c r="A136" s="38">
        <v>134</v>
      </c>
      <c r="B136" s="176" t="s">
        <v>299</v>
      </c>
      <c r="C136" s="61">
        <v>2011</v>
      </c>
      <c r="D136" s="158" t="s">
        <v>13</v>
      </c>
      <c r="E136" s="61">
        <v>193</v>
      </c>
      <c r="F136" s="61">
        <v>251</v>
      </c>
      <c r="G136" s="61">
        <v>316</v>
      </c>
      <c r="H136" s="61">
        <v>22</v>
      </c>
      <c r="I136" s="61">
        <v>254</v>
      </c>
      <c r="J136" s="57">
        <f t="shared" si="48"/>
        <v>21.6</v>
      </c>
      <c r="K136" s="57">
        <f t="shared" si="49"/>
        <v>21.787500000000001</v>
      </c>
      <c r="L136" s="57">
        <f t="shared" si="50"/>
        <v>2.9</v>
      </c>
      <c r="M136" s="57">
        <f t="shared" si="51"/>
        <v>31.9</v>
      </c>
      <c r="N136" s="57">
        <f t="shared" si="52"/>
        <v>20.3</v>
      </c>
      <c r="O136" s="57">
        <f t="shared" si="53"/>
        <v>98.487499999999997</v>
      </c>
      <c r="P136" s="57" t="str">
        <f t="shared" si="54"/>
        <v>D</v>
      </c>
      <c r="Q136" s="57" t="str">
        <f t="shared" si="55"/>
        <v>D</v>
      </c>
      <c r="R136" s="57" t="str">
        <f t="shared" si="56"/>
        <v>D</v>
      </c>
      <c r="S136" s="57" t="str">
        <f t="shared" si="57"/>
        <v>D</v>
      </c>
      <c r="T136" s="57" t="str">
        <f t="shared" si="58"/>
        <v>D</v>
      </c>
      <c r="U136" s="154" t="str">
        <f t="shared" si="59"/>
        <v>D</v>
      </c>
      <c r="V136" s="43"/>
      <c r="W136" s="15"/>
      <c r="X136" s="15"/>
      <c r="Y136" s="15"/>
      <c r="Z136" s="15"/>
      <c r="AA136" s="15"/>
      <c r="AB136" s="15"/>
      <c r="AC136" s="15"/>
      <c r="AD136" s="217"/>
      <c r="AE136" s="217"/>
      <c r="AF136" s="217"/>
      <c r="AG136" s="217"/>
      <c r="AH136" s="217"/>
      <c r="AI136" s="217"/>
      <c r="AJ136" s="217"/>
      <c r="AK136" s="217"/>
      <c r="AL136" s="217"/>
      <c r="AM136" s="217"/>
      <c r="AN136" s="217"/>
      <c r="AO136" s="217"/>
      <c r="AP136" s="217"/>
      <c r="AQ136" s="217"/>
      <c r="AR136" s="217"/>
      <c r="AS136" s="217"/>
      <c r="AT136" s="15"/>
      <c r="AU136" s="15"/>
      <c r="AV136" s="15"/>
      <c r="AW136" s="15"/>
      <c r="AX136" s="15"/>
    </row>
    <row r="137" spans="1:50" s="23" customFormat="1" ht="15" customHeight="1" x14ac:dyDescent="0.25">
      <c r="A137" s="38">
        <v>135</v>
      </c>
      <c r="B137" s="89" t="s">
        <v>70</v>
      </c>
      <c r="C137" s="156">
        <v>2008</v>
      </c>
      <c r="D137" s="158" t="s">
        <v>196</v>
      </c>
      <c r="E137" s="55">
        <v>191</v>
      </c>
      <c r="F137" s="55">
        <v>248</v>
      </c>
      <c r="G137" s="55">
        <v>320</v>
      </c>
      <c r="H137" s="55">
        <v>18.899999999999999</v>
      </c>
      <c r="I137" s="55">
        <v>265</v>
      </c>
      <c r="J137" s="57">
        <f t="shared" si="48"/>
        <v>16.200000000000003</v>
      </c>
      <c r="K137" s="57">
        <f t="shared" si="49"/>
        <v>15.562500000000002</v>
      </c>
      <c r="L137" s="57">
        <f t="shared" si="50"/>
        <v>14.5</v>
      </c>
      <c r="M137" s="57">
        <f t="shared" si="51"/>
        <v>13.919999999999991</v>
      </c>
      <c r="N137" s="57">
        <f t="shared" si="52"/>
        <v>36.25</v>
      </c>
      <c r="O137" s="57">
        <f t="shared" si="53"/>
        <v>96.43249999999999</v>
      </c>
      <c r="P137" s="57" t="str">
        <f t="shared" si="54"/>
        <v>D</v>
      </c>
      <c r="Q137" s="57" t="str">
        <f t="shared" si="55"/>
        <v>D</v>
      </c>
      <c r="R137" s="57" t="str">
        <f t="shared" si="56"/>
        <v>D</v>
      </c>
      <c r="S137" s="57" t="str">
        <f t="shared" si="57"/>
        <v>D</v>
      </c>
      <c r="T137" s="57" t="str">
        <f t="shared" si="58"/>
        <v>D</v>
      </c>
      <c r="U137" s="154" t="str">
        <f t="shared" si="59"/>
        <v>D</v>
      </c>
      <c r="V137" s="43"/>
      <c r="W137" s="168" t="s">
        <v>196</v>
      </c>
      <c r="X137" s="55"/>
      <c r="Y137" s="17"/>
      <c r="Z137" s="17"/>
      <c r="AA137" s="84"/>
      <c r="AB137" s="84"/>
      <c r="AC137" s="84"/>
      <c r="AD137" s="217"/>
      <c r="AE137" s="217"/>
      <c r="AF137" s="217"/>
      <c r="AG137" s="217"/>
      <c r="AH137" s="217"/>
      <c r="AI137" s="217"/>
      <c r="AJ137" s="217"/>
      <c r="AK137" s="217"/>
      <c r="AL137" s="217"/>
      <c r="AM137" s="217"/>
      <c r="AN137" s="217"/>
      <c r="AO137" s="217"/>
      <c r="AP137" s="217"/>
      <c r="AQ137" s="217"/>
      <c r="AR137" s="217"/>
      <c r="AS137" s="217"/>
      <c r="AT137" s="15"/>
      <c r="AU137" s="15"/>
      <c r="AV137" s="15"/>
      <c r="AW137" s="15"/>
      <c r="AX137" s="15"/>
    </row>
    <row r="138" spans="1:50" s="23" customFormat="1" ht="15" customHeight="1" x14ac:dyDescent="0.3">
      <c r="A138" s="38">
        <v>136</v>
      </c>
      <c r="B138" s="176" t="s">
        <v>325</v>
      </c>
      <c r="C138" s="55">
        <v>2009</v>
      </c>
      <c r="D138" s="158" t="s">
        <v>318</v>
      </c>
      <c r="E138" s="61">
        <v>184</v>
      </c>
      <c r="F138" s="61">
        <v>241</v>
      </c>
      <c r="G138" s="61">
        <v>322</v>
      </c>
      <c r="H138" s="61">
        <v>21.5</v>
      </c>
      <c r="I138" s="61">
        <v>268</v>
      </c>
      <c r="J138" s="57">
        <f t="shared" si="48"/>
        <v>0</v>
      </c>
      <c r="K138" s="57">
        <f t="shared" si="49"/>
        <v>1.0375000000000001</v>
      </c>
      <c r="L138" s="57">
        <f t="shared" si="50"/>
        <v>20.3</v>
      </c>
      <c r="M138" s="57">
        <f t="shared" si="51"/>
        <v>29</v>
      </c>
      <c r="N138" s="57">
        <f t="shared" si="52"/>
        <v>40.6</v>
      </c>
      <c r="O138" s="57">
        <f t="shared" si="53"/>
        <v>90.9375</v>
      </c>
      <c r="P138" s="57" t="str">
        <f t="shared" si="54"/>
        <v>D</v>
      </c>
      <c r="Q138" s="57" t="str">
        <f t="shared" si="55"/>
        <v>D</v>
      </c>
      <c r="R138" s="57" t="str">
        <f t="shared" si="56"/>
        <v>D</v>
      </c>
      <c r="S138" s="57" t="str">
        <f t="shared" si="57"/>
        <v>D</v>
      </c>
      <c r="T138" s="57" t="str">
        <f t="shared" si="58"/>
        <v>D</v>
      </c>
      <c r="U138" s="154" t="str">
        <f t="shared" si="59"/>
        <v>D</v>
      </c>
      <c r="V138" s="43"/>
      <c r="W138" s="224" t="s">
        <v>313</v>
      </c>
      <c r="X138" s="162">
        <v>2006</v>
      </c>
      <c r="Y138" s="162">
        <v>186</v>
      </c>
      <c r="Z138" s="162">
        <v>244</v>
      </c>
      <c r="AA138" s="162">
        <v>318</v>
      </c>
      <c r="AB138" s="162">
        <v>24.5</v>
      </c>
      <c r="AC138" s="162">
        <v>267</v>
      </c>
      <c r="AD138" s="217"/>
      <c r="AE138" s="217"/>
      <c r="AF138" s="217"/>
      <c r="AG138" s="217"/>
      <c r="AH138" s="217"/>
      <c r="AI138" s="217"/>
      <c r="AJ138" s="217"/>
      <c r="AK138" s="217"/>
      <c r="AL138" s="217"/>
      <c r="AM138" s="217"/>
      <c r="AN138" s="217"/>
      <c r="AO138" s="217"/>
      <c r="AP138" s="15"/>
      <c r="AQ138" s="15"/>
      <c r="AR138" s="15"/>
      <c r="AS138" s="15"/>
      <c r="AT138" s="15"/>
      <c r="AU138" s="15"/>
      <c r="AV138" s="15"/>
      <c r="AW138" s="15"/>
      <c r="AX138" s="15"/>
    </row>
    <row r="139" spans="1:50" s="23" customFormat="1" ht="15" customHeight="1" x14ac:dyDescent="0.3">
      <c r="A139" s="38">
        <v>137</v>
      </c>
      <c r="B139" s="173" t="s">
        <v>66</v>
      </c>
      <c r="C139" s="156">
        <v>2007</v>
      </c>
      <c r="D139" s="158" t="s">
        <v>196</v>
      </c>
      <c r="E139" s="55">
        <v>189</v>
      </c>
      <c r="F139" s="55">
        <v>245</v>
      </c>
      <c r="G139" s="55">
        <v>318</v>
      </c>
      <c r="H139" s="55">
        <v>20.8</v>
      </c>
      <c r="I139" s="55">
        <v>265</v>
      </c>
      <c r="J139" s="57">
        <f t="shared" si="48"/>
        <v>10.8</v>
      </c>
      <c r="K139" s="57">
        <f t="shared" si="49"/>
        <v>9.3375000000000004</v>
      </c>
      <c r="L139" s="57">
        <f t="shared" si="50"/>
        <v>8.6999999999999993</v>
      </c>
      <c r="M139" s="57">
        <f t="shared" si="51"/>
        <v>24.940000000000005</v>
      </c>
      <c r="N139" s="57">
        <f t="shared" si="52"/>
        <v>36.25</v>
      </c>
      <c r="O139" s="57">
        <f t="shared" si="53"/>
        <v>90.027500000000003</v>
      </c>
      <c r="P139" s="57" t="str">
        <f t="shared" si="54"/>
        <v>D</v>
      </c>
      <c r="Q139" s="57" t="str">
        <f t="shared" si="55"/>
        <v>D</v>
      </c>
      <c r="R139" s="57" t="str">
        <f t="shared" si="56"/>
        <v>D</v>
      </c>
      <c r="S139" s="57" t="str">
        <f t="shared" si="57"/>
        <v>D</v>
      </c>
      <c r="T139" s="57" t="str">
        <f t="shared" si="58"/>
        <v>D</v>
      </c>
      <c r="U139" s="154" t="str">
        <f t="shared" si="59"/>
        <v>D</v>
      </c>
      <c r="V139" s="46"/>
      <c r="W139" s="173" t="s">
        <v>198</v>
      </c>
      <c r="X139" s="162">
        <v>2007</v>
      </c>
      <c r="Y139" s="17">
        <v>193</v>
      </c>
      <c r="Z139" s="17">
        <v>254</v>
      </c>
      <c r="AA139" s="84">
        <v>330</v>
      </c>
      <c r="AB139" s="84">
        <v>24.3</v>
      </c>
      <c r="AC139" s="84">
        <v>267</v>
      </c>
      <c r="AD139" s="217"/>
      <c r="AE139" s="217"/>
      <c r="AF139" s="217"/>
      <c r="AG139" s="217"/>
      <c r="AH139" s="217"/>
      <c r="AI139" s="217"/>
      <c r="AJ139" s="217"/>
      <c r="AK139" s="217"/>
      <c r="AL139" s="217"/>
      <c r="AM139" s="217"/>
      <c r="AN139" s="217"/>
      <c r="AO139" s="217"/>
      <c r="AP139" s="15"/>
      <c r="AQ139" s="15"/>
      <c r="AR139" s="15"/>
      <c r="AS139" s="15"/>
      <c r="AT139" s="15"/>
      <c r="AU139" s="15"/>
      <c r="AV139" s="15"/>
      <c r="AW139" s="15"/>
      <c r="AX139" s="15"/>
    </row>
    <row r="140" spans="1:50" s="23" customFormat="1" ht="15" customHeight="1" x14ac:dyDescent="0.3">
      <c r="A140" s="38">
        <v>138</v>
      </c>
      <c r="B140" s="107" t="s">
        <v>334</v>
      </c>
      <c r="C140" s="61">
        <v>2011</v>
      </c>
      <c r="D140" s="158" t="s">
        <v>21</v>
      </c>
      <c r="E140" s="61">
        <v>185</v>
      </c>
      <c r="F140" s="61">
        <v>244</v>
      </c>
      <c r="G140" s="61">
        <v>310</v>
      </c>
      <c r="H140" s="61">
        <v>27.2</v>
      </c>
      <c r="I140" s="61">
        <v>254</v>
      </c>
      <c r="J140" s="61">
        <f t="shared" si="48"/>
        <v>0</v>
      </c>
      <c r="K140" s="61">
        <f t="shared" si="49"/>
        <v>7.2625000000000011</v>
      </c>
      <c r="L140" s="61">
        <f t="shared" si="50"/>
        <v>0</v>
      </c>
      <c r="M140" s="61">
        <f t="shared" si="51"/>
        <v>62.059999999999995</v>
      </c>
      <c r="N140" s="61">
        <f t="shared" si="52"/>
        <v>20.3</v>
      </c>
      <c r="O140" s="61">
        <f t="shared" si="53"/>
        <v>89.622499999999988</v>
      </c>
      <c r="P140" s="61" t="str">
        <f t="shared" si="54"/>
        <v>D</v>
      </c>
      <c r="Q140" s="61" t="str">
        <f t="shared" si="55"/>
        <v>D</v>
      </c>
      <c r="R140" s="61" t="str">
        <f t="shared" si="56"/>
        <v>D</v>
      </c>
      <c r="S140" s="61" t="str">
        <f t="shared" si="57"/>
        <v>B</v>
      </c>
      <c r="T140" s="61" t="str">
        <f t="shared" si="58"/>
        <v>D</v>
      </c>
      <c r="U140" s="61" t="str">
        <f t="shared" si="59"/>
        <v>D</v>
      </c>
      <c r="V140" s="46"/>
      <c r="W140" s="224" t="s">
        <v>312</v>
      </c>
      <c r="X140" s="162">
        <v>2008</v>
      </c>
      <c r="Y140" s="162">
        <v>181</v>
      </c>
      <c r="Z140" s="162">
        <v>236</v>
      </c>
      <c r="AA140" s="162">
        <v>308</v>
      </c>
      <c r="AB140" s="162">
        <v>20.6</v>
      </c>
      <c r="AC140" s="162">
        <v>267</v>
      </c>
      <c r="AD140" s="217"/>
      <c r="AE140" s="217"/>
      <c r="AF140" s="217"/>
      <c r="AG140" s="217"/>
      <c r="AH140" s="217"/>
      <c r="AI140" s="217"/>
      <c r="AJ140" s="217"/>
      <c r="AK140" s="217"/>
      <c r="AL140" s="217"/>
      <c r="AM140" s="217"/>
      <c r="AN140" s="217"/>
      <c r="AO140" s="217"/>
      <c r="AP140" s="15"/>
      <c r="AQ140" s="15"/>
      <c r="AR140" s="15"/>
      <c r="AS140" s="15"/>
      <c r="AT140" s="15"/>
      <c r="AU140" s="15"/>
      <c r="AV140" s="15"/>
      <c r="AW140" s="15"/>
      <c r="AX140" s="15"/>
    </row>
    <row r="141" spans="1:50" s="23" customFormat="1" ht="15" customHeight="1" x14ac:dyDescent="0.3">
      <c r="A141" s="38">
        <v>139</v>
      </c>
      <c r="B141" s="176" t="s">
        <v>321</v>
      </c>
      <c r="C141" s="55">
        <v>2008</v>
      </c>
      <c r="D141" s="158" t="s">
        <v>318</v>
      </c>
      <c r="E141" s="61">
        <v>182</v>
      </c>
      <c r="F141" s="61">
        <v>243</v>
      </c>
      <c r="G141" s="61">
        <v>322</v>
      </c>
      <c r="H141" s="61">
        <v>18.3</v>
      </c>
      <c r="I141" s="61">
        <v>277</v>
      </c>
      <c r="J141" s="57">
        <f t="shared" si="48"/>
        <v>0</v>
      </c>
      <c r="K141" s="57">
        <f t="shared" si="49"/>
        <v>5.1875</v>
      </c>
      <c r="L141" s="57">
        <f t="shared" si="50"/>
        <v>20.3</v>
      </c>
      <c r="M141" s="57">
        <f t="shared" si="51"/>
        <v>10.440000000000003</v>
      </c>
      <c r="N141" s="57">
        <f t="shared" si="52"/>
        <v>53.65</v>
      </c>
      <c r="O141" s="57">
        <f t="shared" si="53"/>
        <v>89.577500000000001</v>
      </c>
      <c r="P141" s="57" t="str">
        <f t="shared" si="54"/>
        <v>D</v>
      </c>
      <c r="Q141" s="57" t="str">
        <f t="shared" si="55"/>
        <v>D</v>
      </c>
      <c r="R141" s="57" t="str">
        <f t="shared" si="56"/>
        <v>D</v>
      </c>
      <c r="S141" s="57" t="str">
        <f t="shared" si="57"/>
        <v>D</v>
      </c>
      <c r="T141" s="57" t="str">
        <f t="shared" si="58"/>
        <v>C</v>
      </c>
      <c r="U141" s="154" t="str">
        <f t="shared" si="59"/>
        <v>D</v>
      </c>
      <c r="V141" s="46"/>
      <c r="W141" s="107" t="s">
        <v>199</v>
      </c>
      <c r="X141" s="162">
        <v>2008</v>
      </c>
      <c r="Y141" s="17">
        <v>189</v>
      </c>
      <c r="Z141" s="17">
        <v>249</v>
      </c>
      <c r="AA141" s="84">
        <v>330</v>
      </c>
      <c r="AB141" s="84">
        <v>26.6</v>
      </c>
      <c r="AC141" s="84">
        <v>270</v>
      </c>
      <c r="AD141" s="217"/>
      <c r="AE141" s="217"/>
      <c r="AF141" s="217"/>
      <c r="AG141" s="217"/>
      <c r="AH141" s="217"/>
      <c r="AI141" s="217"/>
      <c r="AJ141" s="217"/>
      <c r="AK141" s="217"/>
      <c r="AL141" s="217"/>
      <c r="AM141" s="217"/>
      <c r="AN141" s="217"/>
      <c r="AO141" s="217"/>
      <c r="AP141" s="217"/>
      <c r="AQ141" s="217"/>
      <c r="AR141" s="217"/>
      <c r="AS141" s="217"/>
      <c r="AT141" s="15"/>
      <c r="AU141" s="15"/>
      <c r="AV141" s="15"/>
      <c r="AW141" s="15"/>
      <c r="AX141" s="15"/>
    </row>
    <row r="142" spans="1:50" s="23" customFormat="1" ht="15" customHeight="1" x14ac:dyDescent="0.3">
      <c r="A142" s="38">
        <v>140</v>
      </c>
      <c r="B142" s="176" t="s">
        <v>323</v>
      </c>
      <c r="C142" s="55">
        <v>2008</v>
      </c>
      <c r="D142" s="158" t="s">
        <v>318</v>
      </c>
      <c r="E142" s="61">
        <v>187</v>
      </c>
      <c r="F142" s="61">
        <v>245</v>
      </c>
      <c r="G142" s="61">
        <v>322</v>
      </c>
      <c r="H142" s="61">
        <v>19.5</v>
      </c>
      <c r="I142" s="61">
        <v>265</v>
      </c>
      <c r="J142" s="57">
        <f t="shared" si="48"/>
        <v>5.4</v>
      </c>
      <c r="K142" s="57">
        <f t="shared" si="49"/>
        <v>9.3375000000000004</v>
      </c>
      <c r="L142" s="57">
        <f t="shared" si="50"/>
        <v>20.3</v>
      </c>
      <c r="M142" s="57">
        <f t="shared" si="51"/>
        <v>17.399999999999999</v>
      </c>
      <c r="N142" s="57">
        <f t="shared" si="52"/>
        <v>36.25</v>
      </c>
      <c r="O142" s="57">
        <f t="shared" si="53"/>
        <v>88.6875</v>
      </c>
      <c r="P142" s="57" t="str">
        <f t="shared" si="54"/>
        <v>D</v>
      </c>
      <c r="Q142" s="57" t="str">
        <f t="shared" si="55"/>
        <v>D</v>
      </c>
      <c r="R142" s="57" t="str">
        <f t="shared" si="56"/>
        <v>D</v>
      </c>
      <c r="S142" s="57" t="str">
        <f t="shared" si="57"/>
        <v>D</v>
      </c>
      <c r="T142" s="57" t="str">
        <f t="shared" si="58"/>
        <v>D</v>
      </c>
      <c r="U142" s="154" t="str">
        <f t="shared" si="59"/>
        <v>D</v>
      </c>
      <c r="V142" s="43"/>
      <c r="W142" s="173" t="s">
        <v>200</v>
      </c>
      <c r="X142" s="162">
        <v>2010</v>
      </c>
      <c r="Y142" s="17">
        <v>176</v>
      </c>
      <c r="Z142" s="17">
        <v>229</v>
      </c>
      <c r="AA142" s="84">
        <v>304</v>
      </c>
      <c r="AB142" s="84">
        <v>17.5</v>
      </c>
      <c r="AC142" s="84">
        <v>260</v>
      </c>
      <c r="AD142" s="217"/>
      <c r="AE142" s="217"/>
      <c r="AF142" s="217"/>
      <c r="AG142" s="217"/>
      <c r="AH142" s="217"/>
      <c r="AI142" s="217"/>
      <c r="AJ142" s="217"/>
      <c r="AK142" s="217"/>
      <c r="AL142" s="217"/>
      <c r="AM142" s="217"/>
      <c r="AN142" s="217"/>
      <c r="AO142" s="217"/>
      <c r="AP142" s="217"/>
      <c r="AQ142" s="217"/>
      <c r="AR142" s="217"/>
      <c r="AS142" s="217"/>
      <c r="AT142" s="15"/>
      <c r="AU142" s="15"/>
      <c r="AV142" s="15"/>
      <c r="AW142" s="15"/>
      <c r="AX142" s="15"/>
    </row>
    <row r="143" spans="1:50" s="23" customFormat="1" ht="15" customHeight="1" x14ac:dyDescent="0.3">
      <c r="A143" s="38">
        <v>141</v>
      </c>
      <c r="B143" s="173" t="s">
        <v>175</v>
      </c>
      <c r="C143" s="156">
        <v>2010</v>
      </c>
      <c r="D143" s="158" t="s">
        <v>15</v>
      </c>
      <c r="E143" s="55">
        <v>193</v>
      </c>
      <c r="F143" s="55">
        <v>248</v>
      </c>
      <c r="G143" s="55">
        <v>324</v>
      </c>
      <c r="H143" s="55">
        <v>18.55</v>
      </c>
      <c r="I143" s="55">
        <v>249</v>
      </c>
      <c r="J143" s="57">
        <f t="shared" si="48"/>
        <v>21.6</v>
      </c>
      <c r="K143" s="57">
        <f t="shared" si="49"/>
        <v>15.562500000000002</v>
      </c>
      <c r="L143" s="57">
        <f t="shared" si="50"/>
        <v>26.099999999999998</v>
      </c>
      <c r="M143" s="57">
        <f t="shared" si="51"/>
        <v>11.890000000000004</v>
      </c>
      <c r="N143" s="57">
        <f t="shared" si="52"/>
        <v>13.049999999999999</v>
      </c>
      <c r="O143" s="57">
        <f t="shared" si="53"/>
        <v>88.202500000000001</v>
      </c>
      <c r="P143" s="57" t="str">
        <f t="shared" si="54"/>
        <v>D</v>
      </c>
      <c r="Q143" s="57" t="str">
        <f t="shared" si="55"/>
        <v>D</v>
      </c>
      <c r="R143" s="57" t="str">
        <f t="shared" si="56"/>
        <v>D</v>
      </c>
      <c r="S143" s="57" t="str">
        <f t="shared" si="57"/>
        <v>D</v>
      </c>
      <c r="T143" s="57" t="str">
        <f t="shared" si="58"/>
        <v>D</v>
      </c>
      <c r="U143" s="154" t="s">
        <v>281</v>
      </c>
      <c r="V143" s="46"/>
      <c r="W143" s="107" t="s">
        <v>201</v>
      </c>
      <c r="X143" s="162">
        <v>2010</v>
      </c>
      <c r="Y143" s="17">
        <v>190</v>
      </c>
      <c r="Z143" s="17">
        <v>250</v>
      </c>
      <c r="AA143" s="84">
        <v>332</v>
      </c>
      <c r="AB143" s="84">
        <v>19.100000000000001</v>
      </c>
      <c r="AC143" s="84">
        <v>294</v>
      </c>
      <c r="AD143" s="217"/>
      <c r="AE143" s="217"/>
      <c r="AF143" s="217"/>
      <c r="AG143" s="217"/>
      <c r="AH143" s="217"/>
      <c r="AI143" s="217"/>
      <c r="AJ143" s="217"/>
      <c r="AK143" s="217"/>
      <c r="AL143" s="217"/>
      <c r="AM143" s="217"/>
      <c r="AN143" s="217"/>
      <c r="AO143" s="217"/>
      <c r="AP143" s="64" t="s">
        <v>197</v>
      </c>
      <c r="AQ143" s="162">
        <v>2006</v>
      </c>
      <c r="AR143" s="17">
        <v>177</v>
      </c>
      <c r="AS143" s="17">
        <v>232</v>
      </c>
      <c r="AT143" s="84">
        <v>320</v>
      </c>
      <c r="AU143" s="84">
        <v>26.7</v>
      </c>
      <c r="AV143" s="84">
        <v>284</v>
      </c>
      <c r="AW143" s="15"/>
      <c r="AX143" s="15"/>
    </row>
    <row r="144" spans="1:50" s="23" customFormat="1" ht="15" customHeight="1" x14ac:dyDescent="0.3">
      <c r="A144" s="38">
        <v>142</v>
      </c>
      <c r="B144" s="173" t="s">
        <v>231</v>
      </c>
      <c r="C144" s="69">
        <v>2010</v>
      </c>
      <c r="D144" s="158" t="s">
        <v>21</v>
      </c>
      <c r="E144" s="55">
        <v>196</v>
      </c>
      <c r="F144" s="55">
        <v>257</v>
      </c>
      <c r="G144" s="55">
        <v>322</v>
      </c>
      <c r="H144" s="55">
        <v>11</v>
      </c>
      <c r="I144" s="55">
        <v>236</v>
      </c>
      <c r="J144" s="61">
        <f t="shared" ref="J144:J156" si="60">MAX(0,(E144-185)*5.4)*0.5</f>
        <v>29.700000000000003</v>
      </c>
      <c r="K144" s="61">
        <f t="shared" si="49"/>
        <v>34.237500000000004</v>
      </c>
      <c r="L144" s="61">
        <f t="shared" si="50"/>
        <v>20.3</v>
      </c>
      <c r="M144" s="61">
        <f t="shared" si="51"/>
        <v>0</v>
      </c>
      <c r="N144" s="61">
        <f t="shared" si="52"/>
        <v>0</v>
      </c>
      <c r="O144" s="61">
        <f t="shared" si="53"/>
        <v>84.237500000000011</v>
      </c>
      <c r="P144" s="61" t="str">
        <f t="shared" si="54"/>
        <v>C</v>
      </c>
      <c r="Q144" s="61" t="str">
        <f t="shared" si="55"/>
        <v>C</v>
      </c>
      <c r="R144" s="61" t="str">
        <f t="shared" si="56"/>
        <v>D</v>
      </c>
      <c r="S144" s="61" t="str">
        <f t="shared" si="57"/>
        <v>D</v>
      </c>
      <c r="T144" s="61" t="str">
        <f t="shared" si="58"/>
        <v>D</v>
      </c>
      <c r="U144" s="61" t="str">
        <f t="shared" ref="U144:U160" si="61">IF(O144&gt;=290,"A",IF(O144&gt;=240,"B",IF(O144&gt;=200,"C","D")))</f>
        <v>D</v>
      </c>
      <c r="V144" s="46"/>
      <c r="W144" s="173" t="s">
        <v>66</v>
      </c>
      <c r="X144" s="162">
        <v>2007</v>
      </c>
      <c r="Y144" s="17">
        <v>189</v>
      </c>
      <c r="Z144" s="17">
        <v>245</v>
      </c>
      <c r="AA144" s="84">
        <v>318</v>
      </c>
      <c r="AB144" s="84">
        <v>20.8</v>
      </c>
      <c r="AC144" s="84">
        <v>265</v>
      </c>
      <c r="AD144" s="217"/>
      <c r="AE144" s="217"/>
      <c r="AF144" s="217"/>
      <c r="AG144" s="217"/>
      <c r="AH144" s="217"/>
      <c r="AI144" s="217"/>
      <c r="AJ144" s="217"/>
      <c r="AK144" s="217"/>
      <c r="AL144" s="217"/>
      <c r="AM144" s="217"/>
      <c r="AN144" s="217"/>
      <c r="AO144" s="217"/>
      <c r="AP144" s="55" t="s">
        <v>65</v>
      </c>
      <c r="AQ144" s="162">
        <v>2008</v>
      </c>
      <c r="AR144" s="17">
        <v>188</v>
      </c>
      <c r="AS144" s="17">
        <v>247</v>
      </c>
      <c r="AT144" s="84">
        <v>326</v>
      </c>
      <c r="AU144" s="84">
        <v>22.4</v>
      </c>
      <c r="AV144" s="84">
        <v>262</v>
      </c>
      <c r="AW144" s="15"/>
      <c r="AX144" s="15"/>
    </row>
    <row r="145" spans="1:50" s="23" customFormat="1" ht="15" customHeight="1" x14ac:dyDescent="0.3">
      <c r="A145" s="38">
        <v>143</v>
      </c>
      <c r="B145" s="173" t="s">
        <v>236</v>
      </c>
      <c r="C145" s="69">
        <v>2007</v>
      </c>
      <c r="D145" s="158" t="s">
        <v>21</v>
      </c>
      <c r="E145" s="55">
        <v>187</v>
      </c>
      <c r="F145" s="55">
        <v>246</v>
      </c>
      <c r="G145" s="55">
        <v>318</v>
      </c>
      <c r="H145" s="55">
        <v>24</v>
      </c>
      <c r="I145" s="55">
        <v>246</v>
      </c>
      <c r="J145" s="57">
        <f t="shared" si="60"/>
        <v>5.4</v>
      </c>
      <c r="K145" s="57">
        <f t="shared" si="49"/>
        <v>11.412500000000001</v>
      </c>
      <c r="L145" s="57">
        <f t="shared" si="50"/>
        <v>8.6999999999999993</v>
      </c>
      <c r="M145" s="57">
        <f t="shared" si="51"/>
        <v>43.5</v>
      </c>
      <c r="N145" s="57">
        <f t="shared" si="52"/>
        <v>8.6999999999999993</v>
      </c>
      <c r="O145" s="57">
        <f t="shared" si="53"/>
        <v>77.712500000000006</v>
      </c>
      <c r="P145" s="57" t="str">
        <f t="shared" si="54"/>
        <v>D</v>
      </c>
      <c r="Q145" s="57" t="str">
        <f t="shared" si="55"/>
        <v>D</v>
      </c>
      <c r="R145" s="57" t="str">
        <f t="shared" si="56"/>
        <v>D</v>
      </c>
      <c r="S145" s="57" t="str">
        <f t="shared" si="57"/>
        <v>D</v>
      </c>
      <c r="T145" s="57" t="str">
        <f t="shared" si="58"/>
        <v>D</v>
      </c>
      <c r="U145" s="154" t="str">
        <f t="shared" si="61"/>
        <v>D</v>
      </c>
      <c r="V145" s="46"/>
      <c r="W145" s="214" t="s">
        <v>202</v>
      </c>
      <c r="X145" s="162">
        <v>2008</v>
      </c>
      <c r="Y145" s="212">
        <v>174</v>
      </c>
      <c r="Z145" s="212">
        <v>226</v>
      </c>
      <c r="AA145" s="213">
        <v>314</v>
      </c>
      <c r="AB145" s="213">
        <v>18.600000000000001</v>
      </c>
      <c r="AC145" s="213">
        <v>270</v>
      </c>
      <c r="AD145" s="217"/>
      <c r="AE145" s="217"/>
      <c r="AF145" s="217"/>
      <c r="AG145" s="217"/>
      <c r="AH145" s="217"/>
      <c r="AI145" s="217"/>
      <c r="AJ145" s="217"/>
      <c r="AK145" s="217"/>
      <c r="AL145" s="217"/>
      <c r="AM145" s="217"/>
      <c r="AN145" s="217"/>
      <c r="AO145" s="217"/>
      <c r="AP145" s="217"/>
      <c r="AQ145" s="217"/>
      <c r="AR145" s="217"/>
      <c r="AS145" s="217"/>
      <c r="AT145" s="15"/>
      <c r="AU145" s="15"/>
      <c r="AV145" s="15"/>
      <c r="AW145" s="15"/>
      <c r="AX145" s="15"/>
    </row>
    <row r="146" spans="1:50" s="23" customFormat="1" ht="15" customHeight="1" x14ac:dyDescent="0.25">
      <c r="A146" s="38">
        <v>144</v>
      </c>
      <c r="B146" s="107" t="s">
        <v>335</v>
      </c>
      <c r="C146" s="61">
        <v>2011</v>
      </c>
      <c r="D146" s="158" t="s">
        <v>21</v>
      </c>
      <c r="E146" s="61">
        <v>191</v>
      </c>
      <c r="F146" s="61">
        <v>253</v>
      </c>
      <c r="G146" s="61">
        <v>322</v>
      </c>
      <c r="H146" s="61">
        <v>18.899999999999999</v>
      </c>
      <c r="I146" s="61">
        <v>222</v>
      </c>
      <c r="J146" s="57">
        <f t="shared" si="60"/>
        <v>16.200000000000003</v>
      </c>
      <c r="K146" s="57">
        <f t="shared" si="49"/>
        <v>25.937500000000004</v>
      </c>
      <c r="L146" s="57">
        <f t="shared" si="50"/>
        <v>20.3</v>
      </c>
      <c r="M146" s="57">
        <f t="shared" si="51"/>
        <v>13.919999999999991</v>
      </c>
      <c r="N146" s="57">
        <f t="shared" si="52"/>
        <v>0</v>
      </c>
      <c r="O146" s="57">
        <f t="shared" si="53"/>
        <v>76.357499999999987</v>
      </c>
      <c r="P146" s="57" t="str">
        <f t="shared" si="54"/>
        <v>D</v>
      </c>
      <c r="Q146" s="57" t="str">
        <f t="shared" si="55"/>
        <v>D</v>
      </c>
      <c r="R146" s="57" t="str">
        <f t="shared" si="56"/>
        <v>D</v>
      </c>
      <c r="S146" s="57" t="str">
        <f t="shared" si="57"/>
        <v>D</v>
      </c>
      <c r="T146" s="57" t="str">
        <f t="shared" si="58"/>
        <v>D</v>
      </c>
      <c r="U146" s="154" t="str">
        <f t="shared" si="61"/>
        <v>D</v>
      </c>
      <c r="V146" s="43"/>
      <c r="W146" s="89" t="s">
        <v>70</v>
      </c>
      <c r="X146" s="162">
        <v>2008</v>
      </c>
      <c r="Y146" s="17">
        <v>191</v>
      </c>
      <c r="Z146" s="17">
        <v>248</v>
      </c>
      <c r="AA146" s="84">
        <v>320</v>
      </c>
      <c r="AB146" s="84">
        <v>18.899999999999999</v>
      </c>
      <c r="AC146" s="84">
        <v>265</v>
      </c>
      <c r="AD146" s="217"/>
      <c r="AE146" s="217"/>
      <c r="AF146" s="217"/>
      <c r="AG146" s="217"/>
      <c r="AH146" s="217"/>
      <c r="AI146" s="217"/>
      <c r="AJ146" s="217"/>
      <c r="AK146" s="217"/>
      <c r="AL146" s="217"/>
      <c r="AM146" s="217"/>
      <c r="AN146" s="217"/>
      <c r="AO146" s="217"/>
      <c r="AP146" s="217"/>
      <c r="AQ146" s="217"/>
      <c r="AR146" s="217"/>
      <c r="AS146" s="217"/>
      <c r="AT146" s="15"/>
      <c r="AU146" s="15"/>
      <c r="AV146" s="15"/>
      <c r="AW146" s="15"/>
      <c r="AX146" s="15"/>
    </row>
    <row r="147" spans="1:50" s="23" customFormat="1" ht="15" customHeight="1" x14ac:dyDescent="0.25">
      <c r="A147" s="38">
        <v>145</v>
      </c>
      <c r="B147" s="107" t="s">
        <v>332</v>
      </c>
      <c r="C147" s="61">
        <v>2008</v>
      </c>
      <c r="D147" s="158" t="s">
        <v>21</v>
      </c>
      <c r="E147" s="61">
        <v>185</v>
      </c>
      <c r="F147" s="61">
        <v>243</v>
      </c>
      <c r="G147" s="61">
        <v>316</v>
      </c>
      <c r="H147" s="61">
        <v>25.1</v>
      </c>
      <c r="I147" s="61">
        <v>250</v>
      </c>
      <c r="J147" s="57">
        <f t="shared" si="60"/>
        <v>0</v>
      </c>
      <c r="K147" s="57">
        <f t="shared" si="49"/>
        <v>5.1875</v>
      </c>
      <c r="L147" s="57">
        <f t="shared" si="50"/>
        <v>2.9</v>
      </c>
      <c r="M147" s="57">
        <f t="shared" si="51"/>
        <v>49.88000000000001</v>
      </c>
      <c r="N147" s="57">
        <f t="shared" si="52"/>
        <v>14.5</v>
      </c>
      <c r="O147" s="57">
        <f t="shared" si="53"/>
        <v>72.467500000000001</v>
      </c>
      <c r="P147" s="57" t="str">
        <f t="shared" si="54"/>
        <v>D</v>
      </c>
      <c r="Q147" s="57" t="str">
        <f t="shared" si="55"/>
        <v>D</v>
      </c>
      <c r="R147" s="57" t="str">
        <f t="shared" si="56"/>
        <v>D</v>
      </c>
      <c r="S147" s="57" t="str">
        <f t="shared" si="57"/>
        <v>D</v>
      </c>
      <c r="T147" s="57" t="str">
        <f t="shared" si="58"/>
        <v>D</v>
      </c>
      <c r="U147" s="154" t="str">
        <f t="shared" si="61"/>
        <v>D</v>
      </c>
      <c r="V147" s="43"/>
      <c r="W147" s="174" t="s">
        <v>310</v>
      </c>
      <c r="X147" s="162">
        <v>2010</v>
      </c>
      <c r="Y147" s="162">
        <v>196</v>
      </c>
      <c r="Z147" s="162">
        <v>261</v>
      </c>
      <c r="AA147" s="162">
        <v>324</v>
      </c>
      <c r="AB147" s="162">
        <v>16.5</v>
      </c>
      <c r="AC147" s="162">
        <v>241</v>
      </c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</row>
    <row r="148" spans="1:50" s="23" customFormat="1" ht="15" customHeight="1" x14ac:dyDescent="0.3">
      <c r="A148" s="38">
        <v>146</v>
      </c>
      <c r="B148" s="176" t="s">
        <v>322</v>
      </c>
      <c r="C148" s="55">
        <v>2009</v>
      </c>
      <c r="D148" s="158" t="s">
        <v>318</v>
      </c>
      <c r="E148" s="61">
        <v>190</v>
      </c>
      <c r="F148" s="61">
        <v>247</v>
      </c>
      <c r="G148" s="61">
        <v>312</v>
      </c>
      <c r="H148" s="61">
        <v>23</v>
      </c>
      <c r="I148" s="61">
        <v>245</v>
      </c>
      <c r="J148" s="57">
        <f t="shared" si="60"/>
        <v>13.5</v>
      </c>
      <c r="K148" s="57">
        <f t="shared" si="49"/>
        <v>13.487500000000001</v>
      </c>
      <c r="L148" s="57">
        <f t="shared" si="50"/>
        <v>0</v>
      </c>
      <c r="M148" s="57">
        <f t="shared" si="51"/>
        <v>37.699999999999996</v>
      </c>
      <c r="N148" s="57">
        <f t="shared" si="52"/>
        <v>7.25</v>
      </c>
      <c r="O148" s="57">
        <f t="shared" si="53"/>
        <v>71.9375</v>
      </c>
      <c r="P148" s="57" t="str">
        <f t="shared" si="54"/>
        <v>D</v>
      </c>
      <c r="Q148" s="57" t="str">
        <f t="shared" si="55"/>
        <v>D</v>
      </c>
      <c r="R148" s="57" t="str">
        <f t="shared" si="56"/>
        <v>D</v>
      </c>
      <c r="S148" s="57" t="str">
        <f t="shared" si="57"/>
        <v>D</v>
      </c>
      <c r="T148" s="57" t="str">
        <f t="shared" si="58"/>
        <v>D</v>
      </c>
      <c r="U148" s="154" t="str">
        <f t="shared" si="61"/>
        <v>D</v>
      </c>
      <c r="V148" s="43"/>
      <c r="W148" s="132" t="s">
        <v>311</v>
      </c>
      <c r="X148" s="162">
        <v>2008</v>
      </c>
      <c r="Y148" s="162">
        <v>189</v>
      </c>
      <c r="Z148" s="162">
        <v>248</v>
      </c>
      <c r="AA148" s="162">
        <v>324</v>
      </c>
      <c r="AB148" s="162">
        <v>23.1</v>
      </c>
      <c r="AC148" s="162">
        <v>264</v>
      </c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</row>
    <row r="149" spans="1:50" s="23" customFormat="1" ht="15" customHeight="1" x14ac:dyDescent="0.3">
      <c r="A149" s="38">
        <v>147</v>
      </c>
      <c r="B149" s="170" t="s">
        <v>309</v>
      </c>
      <c r="C149" s="55">
        <v>2010</v>
      </c>
      <c r="D149" s="61" t="s">
        <v>17</v>
      </c>
      <c r="E149" s="55">
        <v>184</v>
      </c>
      <c r="F149" s="55">
        <v>240</v>
      </c>
      <c r="G149" s="55">
        <v>310</v>
      </c>
      <c r="H149" s="55">
        <v>26.3</v>
      </c>
      <c r="I149" s="55">
        <v>249</v>
      </c>
      <c r="J149" s="57">
        <f t="shared" si="60"/>
        <v>0</v>
      </c>
      <c r="K149" s="57">
        <f t="shared" si="49"/>
        <v>0</v>
      </c>
      <c r="L149" s="57">
        <f t="shared" si="50"/>
        <v>0</v>
      </c>
      <c r="M149" s="57">
        <f t="shared" si="51"/>
        <v>56.84</v>
      </c>
      <c r="N149" s="57">
        <f t="shared" si="52"/>
        <v>13.049999999999999</v>
      </c>
      <c r="O149" s="57">
        <f t="shared" si="53"/>
        <v>69.89</v>
      </c>
      <c r="P149" s="57" t="str">
        <f t="shared" si="54"/>
        <v>D</v>
      </c>
      <c r="Q149" s="57" t="str">
        <f t="shared" si="55"/>
        <v>D</v>
      </c>
      <c r="R149" s="57" t="str">
        <f t="shared" si="56"/>
        <v>D</v>
      </c>
      <c r="S149" s="57" t="str">
        <f t="shared" si="57"/>
        <v>C</v>
      </c>
      <c r="T149" s="57" t="str">
        <f t="shared" si="58"/>
        <v>D</v>
      </c>
      <c r="U149" s="154" t="str">
        <f t="shared" si="61"/>
        <v>D</v>
      </c>
      <c r="V149" s="46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</row>
    <row r="150" spans="1:50" s="23" customFormat="1" ht="15" customHeight="1" x14ac:dyDescent="0.25">
      <c r="A150" s="38">
        <v>148</v>
      </c>
      <c r="B150" s="170" t="s">
        <v>312</v>
      </c>
      <c r="C150" s="156">
        <v>2008</v>
      </c>
      <c r="D150" s="158" t="s">
        <v>196</v>
      </c>
      <c r="E150" s="156">
        <v>181</v>
      </c>
      <c r="F150" s="156">
        <v>236</v>
      </c>
      <c r="G150" s="156">
        <v>308</v>
      </c>
      <c r="H150" s="156">
        <v>20.6</v>
      </c>
      <c r="I150" s="156">
        <v>267</v>
      </c>
      <c r="J150" s="57">
        <f t="shared" si="60"/>
        <v>0</v>
      </c>
      <c r="K150" s="57">
        <f t="shared" si="49"/>
        <v>0</v>
      </c>
      <c r="L150" s="57">
        <f t="shared" si="50"/>
        <v>0</v>
      </c>
      <c r="M150" s="57">
        <f t="shared" si="51"/>
        <v>23.780000000000008</v>
      </c>
      <c r="N150" s="57">
        <f t="shared" si="52"/>
        <v>39.15</v>
      </c>
      <c r="O150" s="57">
        <f t="shared" si="53"/>
        <v>62.930000000000007</v>
      </c>
      <c r="P150" s="57" t="str">
        <f t="shared" si="54"/>
        <v>D</v>
      </c>
      <c r="Q150" s="57" t="str">
        <f t="shared" si="55"/>
        <v>D</v>
      </c>
      <c r="R150" s="57" t="str">
        <f t="shared" si="56"/>
        <v>D</v>
      </c>
      <c r="S150" s="57" t="str">
        <f t="shared" si="57"/>
        <v>D</v>
      </c>
      <c r="T150" s="57" t="str">
        <f t="shared" si="58"/>
        <v>D</v>
      </c>
      <c r="U150" s="154" t="str">
        <f t="shared" si="61"/>
        <v>D</v>
      </c>
      <c r="V150" s="43"/>
      <c r="W150" s="210" t="s">
        <v>369</v>
      </c>
      <c r="X150" s="55"/>
      <c r="Y150" s="55"/>
      <c r="Z150" s="55"/>
      <c r="AA150" s="84"/>
      <c r="AB150" s="84"/>
      <c r="AC150" s="84"/>
      <c r="AD150" s="217"/>
      <c r="AE150" s="217"/>
      <c r="AF150" s="217"/>
      <c r="AG150" s="217"/>
      <c r="AH150" s="217"/>
      <c r="AI150" s="217"/>
      <c r="AJ150" s="217"/>
      <c r="AK150" s="217"/>
      <c r="AL150" s="217"/>
      <c r="AM150" s="217"/>
      <c r="AN150" s="217"/>
      <c r="AO150" s="217"/>
      <c r="AP150" s="217"/>
      <c r="AQ150" s="217"/>
      <c r="AR150" s="217"/>
      <c r="AS150" s="217"/>
      <c r="AT150" s="15"/>
      <c r="AU150" s="15"/>
      <c r="AV150" s="15"/>
      <c r="AW150" s="15"/>
      <c r="AX150" s="15"/>
    </row>
    <row r="151" spans="1:50" s="23" customFormat="1" ht="15" customHeight="1" x14ac:dyDescent="0.25">
      <c r="A151" s="38">
        <v>149</v>
      </c>
      <c r="B151" s="174" t="s">
        <v>329</v>
      </c>
      <c r="C151" s="156">
        <v>2009</v>
      </c>
      <c r="D151" s="158" t="s">
        <v>15</v>
      </c>
      <c r="E151" s="156">
        <v>178</v>
      </c>
      <c r="F151" s="156">
        <v>235</v>
      </c>
      <c r="G151" s="156">
        <v>312</v>
      </c>
      <c r="H151" s="156">
        <v>21.3</v>
      </c>
      <c r="I151" s="156">
        <v>263</v>
      </c>
      <c r="J151" s="57">
        <f t="shared" si="60"/>
        <v>0</v>
      </c>
      <c r="K151" s="57">
        <f t="shared" si="49"/>
        <v>0</v>
      </c>
      <c r="L151" s="57">
        <f t="shared" si="50"/>
        <v>0</v>
      </c>
      <c r="M151" s="57">
        <f t="shared" si="51"/>
        <v>27.840000000000003</v>
      </c>
      <c r="N151" s="57">
        <f t="shared" si="52"/>
        <v>33.35</v>
      </c>
      <c r="O151" s="57">
        <f t="shared" si="53"/>
        <v>61.190000000000005</v>
      </c>
      <c r="P151" s="57" t="str">
        <f t="shared" si="54"/>
        <v>D</v>
      </c>
      <c r="Q151" s="57" t="str">
        <f t="shared" si="55"/>
        <v>D</v>
      </c>
      <c r="R151" s="57" t="str">
        <f t="shared" si="56"/>
        <v>D</v>
      </c>
      <c r="S151" s="57" t="str">
        <f t="shared" si="57"/>
        <v>D</v>
      </c>
      <c r="T151" s="57" t="str">
        <f t="shared" si="58"/>
        <v>D</v>
      </c>
      <c r="U151" s="154" t="str">
        <f t="shared" si="61"/>
        <v>D</v>
      </c>
      <c r="V151" s="43"/>
      <c r="W151" s="55" t="s">
        <v>204</v>
      </c>
      <c r="X151" s="162">
        <v>2009</v>
      </c>
      <c r="Y151" s="55">
        <v>194</v>
      </c>
      <c r="Z151" s="55">
        <v>253</v>
      </c>
      <c r="AA151" s="84">
        <v>330</v>
      </c>
      <c r="AB151" s="84">
        <v>24.1</v>
      </c>
      <c r="AC151" s="84">
        <v>270</v>
      </c>
      <c r="AD151" s="217"/>
      <c r="AE151" s="217"/>
      <c r="AF151" s="217"/>
      <c r="AG151" s="217"/>
      <c r="AH151" s="217"/>
      <c r="AI151" s="217"/>
      <c r="AJ151" s="217"/>
      <c r="AK151" s="217"/>
      <c r="AL151" s="217"/>
      <c r="AM151" s="217"/>
      <c r="AN151" s="217"/>
      <c r="AO151" s="217"/>
      <c r="AP151" s="217"/>
      <c r="AQ151" s="217"/>
      <c r="AR151" s="217"/>
      <c r="AS151" s="217"/>
      <c r="AT151" s="15"/>
      <c r="AU151" s="15"/>
      <c r="AV151" s="15"/>
      <c r="AW151" s="15"/>
      <c r="AX151" s="15"/>
    </row>
    <row r="152" spans="1:50" s="23" customFormat="1" ht="15" customHeight="1" x14ac:dyDescent="0.25">
      <c r="A152" s="38">
        <v>150</v>
      </c>
      <c r="B152" s="89" t="s">
        <v>68</v>
      </c>
      <c r="C152" s="156">
        <v>2009</v>
      </c>
      <c r="D152" s="158" t="s">
        <v>142</v>
      </c>
      <c r="E152" s="55">
        <v>189</v>
      </c>
      <c r="F152" s="55">
        <v>248</v>
      </c>
      <c r="G152" s="55">
        <v>318</v>
      </c>
      <c r="H152" s="55">
        <v>19.399999999999999</v>
      </c>
      <c r="I152" s="55">
        <v>246</v>
      </c>
      <c r="J152" s="57">
        <f t="shared" si="60"/>
        <v>10.8</v>
      </c>
      <c r="K152" s="57">
        <f t="shared" si="49"/>
        <v>15.562500000000002</v>
      </c>
      <c r="L152" s="57">
        <f t="shared" si="50"/>
        <v>8.6999999999999993</v>
      </c>
      <c r="M152" s="57">
        <f t="shared" si="51"/>
        <v>16.81999999999999</v>
      </c>
      <c r="N152" s="57">
        <f t="shared" si="52"/>
        <v>8.6999999999999993</v>
      </c>
      <c r="O152" s="57">
        <f t="shared" si="53"/>
        <v>60.582499999999996</v>
      </c>
      <c r="P152" s="57" t="str">
        <f t="shared" si="54"/>
        <v>D</v>
      </c>
      <c r="Q152" s="57" t="str">
        <f t="shared" si="55"/>
        <v>D</v>
      </c>
      <c r="R152" s="57" t="str">
        <f t="shared" si="56"/>
        <v>D</v>
      </c>
      <c r="S152" s="57" t="str">
        <f t="shared" si="57"/>
        <v>D</v>
      </c>
      <c r="T152" s="57" t="str">
        <f t="shared" si="58"/>
        <v>D</v>
      </c>
      <c r="U152" s="154" t="str">
        <f t="shared" si="61"/>
        <v>D</v>
      </c>
      <c r="V152" s="43"/>
      <c r="W152" s="64" t="s">
        <v>57</v>
      </c>
      <c r="X152" s="162">
        <v>2009</v>
      </c>
      <c r="Y152" s="55">
        <v>186</v>
      </c>
      <c r="Z152" s="55">
        <v>245</v>
      </c>
      <c r="AA152" s="84">
        <v>322</v>
      </c>
      <c r="AB152" s="84">
        <v>28.2</v>
      </c>
      <c r="AC152" s="84">
        <v>287</v>
      </c>
      <c r="AD152" s="217"/>
      <c r="AE152" s="217"/>
      <c r="AF152" s="217"/>
      <c r="AG152" s="217"/>
      <c r="AH152" s="217"/>
      <c r="AI152" s="217"/>
      <c r="AJ152" s="217"/>
      <c r="AK152" s="217"/>
      <c r="AL152" s="217"/>
      <c r="AM152" s="217"/>
      <c r="AN152" s="217"/>
      <c r="AO152" s="217"/>
      <c r="AP152" s="217"/>
      <c r="AQ152" s="217"/>
      <c r="AR152" s="217"/>
      <c r="AS152" s="217"/>
      <c r="AT152" s="15"/>
      <c r="AU152" s="15"/>
      <c r="AV152" s="15"/>
      <c r="AW152" s="15"/>
      <c r="AX152" s="15"/>
    </row>
    <row r="153" spans="1:50" s="23" customFormat="1" ht="15" customHeight="1" x14ac:dyDescent="0.25">
      <c r="A153" s="38">
        <v>151</v>
      </c>
      <c r="B153" s="171" t="s">
        <v>344</v>
      </c>
      <c r="C153" s="156">
        <v>2010</v>
      </c>
      <c r="D153" s="158" t="s">
        <v>142</v>
      </c>
      <c r="E153" s="156">
        <v>181</v>
      </c>
      <c r="F153" s="61">
        <v>240</v>
      </c>
      <c r="G153" s="156">
        <v>310</v>
      </c>
      <c r="H153" s="156">
        <v>22.5</v>
      </c>
      <c r="I153" s="156">
        <v>257</v>
      </c>
      <c r="J153" s="57">
        <f t="shared" si="60"/>
        <v>0</v>
      </c>
      <c r="K153" s="57">
        <f t="shared" si="49"/>
        <v>0</v>
      </c>
      <c r="L153" s="57">
        <f t="shared" si="50"/>
        <v>0</v>
      </c>
      <c r="M153" s="57">
        <f t="shared" si="51"/>
        <v>34.799999999999997</v>
      </c>
      <c r="N153" s="57">
        <f t="shared" si="52"/>
        <v>24.65</v>
      </c>
      <c r="O153" s="57">
        <f t="shared" si="53"/>
        <v>59.449999999999996</v>
      </c>
      <c r="P153" s="57" t="str">
        <f t="shared" si="54"/>
        <v>D</v>
      </c>
      <c r="Q153" s="57" t="str">
        <f t="shared" si="55"/>
        <v>D</v>
      </c>
      <c r="R153" s="57" t="str">
        <f t="shared" si="56"/>
        <v>D</v>
      </c>
      <c r="S153" s="57" t="str">
        <f t="shared" si="57"/>
        <v>D</v>
      </c>
      <c r="T153" s="57" t="str">
        <f t="shared" si="58"/>
        <v>D</v>
      </c>
      <c r="U153" s="154" t="str">
        <f t="shared" si="61"/>
        <v>D</v>
      </c>
      <c r="V153" s="43"/>
      <c r="W153" s="55" t="s">
        <v>74</v>
      </c>
      <c r="X153" s="162">
        <v>2009</v>
      </c>
      <c r="Y153" s="55">
        <v>188</v>
      </c>
      <c r="Z153" s="55">
        <v>245</v>
      </c>
      <c r="AA153" s="84">
        <v>328</v>
      </c>
      <c r="AB153" s="84">
        <v>24.9</v>
      </c>
      <c r="AC153" s="84">
        <v>255</v>
      </c>
      <c r="AD153" s="217"/>
      <c r="AE153" s="217"/>
      <c r="AF153" s="217"/>
      <c r="AG153" s="217"/>
      <c r="AH153" s="217"/>
      <c r="AI153" s="217"/>
      <c r="AJ153" s="217"/>
      <c r="AK153" s="217"/>
      <c r="AL153" s="217"/>
      <c r="AM153" s="217"/>
      <c r="AN153" s="217"/>
      <c r="AO153" s="217"/>
      <c r="AP153" s="217"/>
      <c r="AQ153" s="217"/>
      <c r="AR153" s="217"/>
      <c r="AS153" s="217"/>
      <c r="AT153" s="15"/>
      <c r="AU153" s="15"/>
      <c r="AV153" s="15"/>
      <c r="AW153" s="15"/>
      <c r="AX153" s="15"/>
    </row>
    <row r="154" spans="1:50" s="23" customFormat="1" ht="15" customHeight="1" x14ac:dyDescent="0.25">
      <c r="A154" s="38">
        <v>152</v>
      </c>
      <c r="B154" s="107" t="s">
        <v>202</v>
      </c>
      <c r="C154" s="156">
        <v>2008</v>
      </c>
      <c r="D154" s="158" t="s">
        <v>196</v>
      </c>
      <c r="E154" s="55">
        <v>174</v>
      </c>
      <c r="F154" s="55">
        <v>226</v>
      </c>
      <c r="G154" s="55">
        <v>314</v>
      </c>
      <c r="H154" s="55">
        <v>18.600000000000001</v>
      </c>
      <c r="I154" s="55">
        <v>270</v>
      </c>
      <c r="J154" s="57">
        <f t="shared" si="60"/>
        <v>0</v>
      </c>
      <c r="K154" s="57">
        <f t="shared" si="49"/>
        <v>0</v>
      </c>
      <c r="L154" s="57">
        <f t="shared" si="50"/>
        <v>0</v>
      </c>
      <c r="M154" s="57">
        <f t="shared" si="51"/>
        <v>12.180000000000009</v>
      </c>
      <c r="N154" s="57">
        <f t="shared" si="52"/>
        <v>43.5</v>
      </c>
      <c r="O154" s="57">
        <f t="shared" si="53"/>
        <v>55.680000000000007</v>
      </c>
      <c r="P154" s="57" t="str">
        <f t="shared" si="54"/>
        <v>D</v>
      </c>
      <c r="Q154" s="57" t="str">
        <f t="shared" si="55"/>
        <v>D</v>
      </c>
      <c r="R154" s="57" t="str">
        <f t="shared" si="56"/>
        <v>D</v>
      </c>
      <c r="S154" s="57" t="str">
        <f t="shared" si="57"/>
        <v>D</v>
      </c>
      <c r="T154" s="57" t="str">
        <f t="shared" si="58"/>
        <v>D</v>
      </c>
      <c r="U154" s="154" t="str">
        <f t="shared" si="61"/>
        <v>D</v>
      </c>
      <c r="V154" s="43"/>
      <c r="W154" s="55" t="s">
        <v>71</v>
      </c>
      <c r="X154" s="162">
        <v>2008</v>
      </c>
      <c r="Y154" s="55">
        <v>188</v>
      </c>
      <c r="Z154" s="55">
        <v>244</v>
      </c>
      <c r="AA154" s="84">
        <v>326</v>
      </c>
      <c r="AB154" s="84">
        <v>18.7</v>
      </c>
      <c r="AC154" s="84">
        <v>272</v>
      </c>
      <c r="AD154" s="217"/>
      <c r="AE154" s="217"/>
      <c r="AF154" s="217"/>
      <c r="AG154" s="217"/>
      <c r="AH154" s="217"/>
      <c r="AI154" s="217"/>
      <c r="AJ154" s="217"/>
      <c r="AK154" s="217"/>
      <c r="AL154" s="217"/>
      <c r="AM154" s="217"/>
      <c r="AN154" s="217"/>
      <c r="AO154" s="217"/>
      <c r="AP154" s="217"/>
      <c r="AQ154" s="217"/>
      <c r="AR154" s="217"/>
      <c r="AS154" s="217"/>
      <c r="AT154" s="15"/>
      <c r="AU154" s="15"/>
      <c r="AV154" s="15"/>
      <c r="AW154" s="15"/>
      <c r="AX154" s="15"/>
    </row>
    <row r="155" spans="1:50" s="23" customFormat="1" ht="15" customHeight="1" x14ac:dyDescent="0.3">
      <c r="A155" s="38">
        <v>153</v>
      </c>
      <c r="B155" s="174" t="s">
        <v>317</v>
      </c>
      <c r="C155" s="69">
        <v>2009</v>
      </c>
      <c r="D155" s="61" t="s">
        <v>24</v>
      </c>
      <c r="E155" s="156">
        <v>182</v>
      </c>
      <c r="F155" s="156">
        <v>238</v>
      </c>
      <c r="G155" s="156">
        <v>318</v>
      </c>
      <c r="H155" s="156">
        <v>18</v>
      </c>
      <c r="I155" s="156">
        <v>263</v>
      </c>
      <c r="J155" s="57">
        <f t="shared" si="60"/>
        <v>0</v>
      </c>
      <c r="K155" s="57">
        <f t="shared" si="49"/>
        <v>0</v>
      </c>
      <c r="L155" s="57">
        <f t="shared" si="50"/>
        <v>8.6999999999999993</v>
      </c>
      <c r="M155" s="57">
        <f t="shared" si="51"/>
        <v>8.6999999999999993</v>
      </c>
      <c r="N155" s="57">
        <f t="shared" si="52"/>
        <v>33.35</v>
      </c>
      <c r="O155" s="57">
        <f t="shared" si="53"/>
        <v>50.75</v>
      </c>
      <c r="P155" s="57" t="str">
        <f t="shared" si="54"/>
        <v>D</v>
      </c>
      <c r="Q155" s="57" t="str">
        <f t="shared" si="55"/>
        <v>D</v>
      </c>
      <c r="R155" s="57" t="str">
        <f t="shared" si="56"/>
        <v>D</v>
      </c>
      <c r="S155" s="57" t="str">
        <f t="shared" si="57"/>
        <v>D</v>
      </c>
      <c r="T155" s="57" t="str">
        <f t="shared" si="58"/>
        <v>D</v>
      </c>
      <c r="U155" s="154" t="str">
        <f t="shared" si="61"/>
        <v>D</v>
      </c>
      <c r="V155" s="46"/>
      <c r="W155" s="64" t="s">
        <v>206</v>
      </c>
      <c r="X155" s="162">
        <v>2009</v>
      </c>
      <c r="Y155" s="55">
        <v>193</v>
      </c>
      <c r="Z155" s="55">
        <v>251</v>
      </c>
      <c r="AA155" s="84">
        <v>328</v>
      </c>
      <c r="AB155" s="84">
        <v>17.899999999999999</v>
      </c>
      <c r="AC155" s="84">
        <v>257</v>
      </c>
      <c r="AD155" s="217"/>
      <c r="AE155" s="217"/>
      <c r="AF155" s="217"/>
      <c r="AG155" s="217"/>
      <c r="AH155" s="217"/>
      <c r="AI155" s="217"/>
      <c r="AJ155" s="217"/>
      <c r="AK155" s="217"/>
      <c r="AL155" s="217"/>
      <c r="AM155" s="217"/>
      <c r="AN155" s="217"/>
      <c r="AO155" s="217"/>
      <c r="AP155" s="217"/>
      <c r="AQ155" s="217"/>
      <c r="AR155" s="217"/>
      <c r="AS155" s="217"/>
      <c r="AT155" s="15"/>
      <c r="AU155" s="15"/>
      <c r="AV155" s="15"/>
      <c r="AW155" s="15"/>
      <c r="AX155" s="15"/>
    </row>
    <row r="156" spans="1:50" s="23" customFormat="1" ht="15" customHeight="1" x14ac:dyDescent="0.3">
      <c r="A156" s="38">
        <v>154</v>
      </c>
      <c r="B156" s="170" t="s">
        <v>308</v>
      </c>
      <c r="C156" s="55">
        <v>2010</v>
      </c>
      <c r="D156" s="61" t="s">
        <v>17</v>
      </c>
      <c r="E156" s="55">
        <v>192</v>
      </c>
      <c r="F156" s="55">
        <v>251</v>
      </c>
      <c r="G156" s="55">
        <v>318</v>
      </c>
      <c r="H156" s="55">
        <v>16</v>
      </c>
      <c r="I156" s="55">
        <v>238</v>
      </c>
      <c r="J156" s="57">
        <f t="shared" si="60"/>
        <v>18.900000000000002</v>
      </c>
      <c r="K156" s="57">
        <f t="shared" si="49"/>
        <v>21.787500000000001</v>
      </c>
      <c r="L156" s="57">
        <f t="shared" si="50"/>
        <v>8.6999999999999993</v>
      </c>
      <c r="M156" s="57">
        <f t="shared" si="51"/>
        <v>0</v>
      </c>
      <c r="N156" s="57">
        <f t="shared" si="52"/>
        <v>0</v>
      </c>
      <c r="O156" s="57">
        <f t="shared" si="53"/>
        <v>49.387500000000003</v>
      </c>
      <c r="P156" s="57" t="str">
        <f t="shared" si="54"/>
        <v>D</v>
      </c>
      <c r="Q156" s="57" t="str">
        <f t="shared" si="55"/>
        <v>D</v>
      </c>
      <c r="R156" s="57" t="str">
        <f t="shared" si="56"/>
        <v>D</v>
      </c>
      <c r="S156" s="57" t="str">
        <f t="shared" si="57"/>
        <v>D</v>
      </c>
      <c r="T156" s="57" t="str">
        <f t="shared" si="58"/>
        <v>D</v>
      </c>
      <c r="U156" s="154" t="str">
        <f t="shared" si="61"/>
        <v>D</v>
      </c>
      <c r="V156" s="46"/>
      <c r="W156" s="64" t="s">
        <v>207</v>
      </c>
      <c r="X156" s="162">
        <v>2007</v>
      </c>
      <c r="Y156" s="55">
        <v>194</v>
      </c>
      <c r="Z156" s="55">
        <v>254</v>
      </c>
      <c r="AA156" s="84">
        <v>334</v>
      </c>
      <c r="AB156" s="84">
        <v>22.9</v>
      </c>
      <c r="AC156" s="84">
        <v>287</v>
      </c>
      <c r="AD156" s="217"/>
      <c r="AE156" s="217"/>
      <c r="AF156" s="217"/>
      <c r="AG156" s="217"/>
      <c r="AH156" s="217"/>
      <c r="AI156" s="217"/>
      <c r="AJ156" s="217"/>
      <c r="AK156" s="217"/>
      <c r="AL156" s="217"/>
      <c r="AM156" s="217"/>
      <c r="AN156" s="217"/>
      <c r="AO156" s="217"/>
      <c r="AP156" s="217"/>
      <c r="AQ156" s="217"/>
      <c r="AR156" s="217"/>
      <c r="AS156" s="217"/>
      <c r="AT156" s="15"/>
      <c r="AU156" s="15"/>
      <c r="AV156" s="15"/>
      <c r="AW156" s="15"/>
      <c r="AX156" s="15"/>
    </row>
    <row r="157" spans="1:50" s="23" customFormat="1" ht="15" customHeight="1" x14ac:dyDescent="0.25">
      <c r="A157" s="38">
        <v>155</v>
      </c>
      <c r="B157" s="107" t="s">
        <v>302</v>
      </c>
      <c r="C157" s="61">
        <v>2008</v>
      </c>
      <c r="D157" s="158" t="s">
        <v>360</v>
      </c>
      <c r="E157" s="61">
        <v>191</v>
      </c>
      <c r="F157" s="61">
        <v>252</v>
      </c>
      <c r="G157" s="61">
        <v>318</v>
      </c>
      <c r="H157" s="61">
        <v>17.7</v>
      </c>
      <c r="I157" s="61">
        <v>221</v>
      </c>
      <c r="J157" s="57">
        <v>2.7</v>
      </c>
      <c r="K157" s="57">
        <f t="shared" si="49"/>
        <v>23.862500000000001</v>
      </c>
      <c r="L157" s="57">
        <f t="shared" si="50"/>
        <v>8.6999999999999993</v>
      </c>
      <c r="M157" s="57">
        <f t="shared" si="51"/>
        <v>6.9599999999999955</v>
      </c>
      <c r="N157" s="57">
        <f t="shared" si="52"/>
        <v>0</v>
      </c>
      <c r="O157" s="57">
        <f t="shared" si="53"/>
        <v>42.222499999999997</v>
      </c>
      <c r="P157" s="57" t="str">
        <f t="shared" si="54"/>
        <v>D</v>
      </c>
      <c r="Q157" s="57" t="str">
        <f t="shared" si="55"/>
        <v>D</v>
      </c>
      <c r="R157" s="57" t="str">
        <f t="shared" si="56"/>
        <v>D</v>
      </c>
      <c r="S157" s="57" t="str">
        <f t="shared" si="57"/>
        <v>D</v>
      </c>
      <c r="T157" s="57" t="str">
        <f t="shared" si="58"/>
        <v>D</v>
      </c>
      <c r="U157" s="154" t="str">
        <f t="shared" si="61"/>
        <v>D</v>
      </c>
      <c r="V157" s="43"/>
      <c r="W157" s="55" t="s">
        <v>208</v>
      </c>
      <c r="X157" s="162">
        <v>2007</v>
      </c>
      <c r="Y157" s="55">
        <v>209</v>
      </c>
      <c r="Z157" s="55">
        <v>271</v>
      </c>
      <c r="AA157" s="84">
        <v>336</v>
      </c>
      <c r="AB157" s="84">
        <v>28.4</v>
      </c>
      <c r="AC157" s="84">
        <v>286</v>
      </c>
      <c r="AD157" s="217"/>
      <c r="AE157" s="217"/>
      <c r="AF157" s="217"/>
      <c r="AG157" s="217"/>
      <c r="AH157" s="217"/>
      <c r="AI157" s="217"/>
      <c r="AJ157" s="217"/>
      <c r="AK157" s="217"/>
      <c r="AL157" s="217"/>
      <c r="AM157" s="217"/>
      <c r="AN157" s="217"/>
      <c r="AO157" s="217"/>
      <c r="AP157" s="217"/>
      <c r="AQ157" s="217"/>
      <c r="AR157" s="217"/>
      <c r="AS157" s="217"/>
      <c r="AT157" s="15"/>
      <c r="AU157" s="15"/>
      <c r="AV157" s="15"/>
      <c r="AW157" s="15"/>
      <c r="AX157" s="15"/>
    </row>
    <row r="158" spans="1:50" s="23" customFormat="1" ht="15" customHeight="1" x14ac:dyDescent="0.3">
      <c r="A158" s="38">
        <v>156</v>
      </c>
      <c r="B158" s="173" t="s">
        <v>200</v>
      </c>
      <c r="C158" s="156">
        <v>2010</v>
      </c>
      <c r="D158" s="158" t="s">
        <v>196</v>
      </c>
      <c r="E158" s="55">
        <v>176</v>
      </c>
      <c r="F158" s="55">
        <v>229</v>
      </c>
      <c r="G158" s="55">
        <v>304</v>
      </c>
      <c r="H158" s="55">
        <v>17.5</v>
      </c>
      <c r="I158" s="55">
        <v>260</v>
      </c>
      <c r="J158" s="57">
        <f>MAX(0,(E158-185)*5.4)*0.5</f>
        <v>0</v>
      </c>
      <c r="K158" s="57">
        <f t="shared" si="49"/>
        <v>0</v>
      </c>
      <c r="L158" s="57">
        <f t="shared" si="50"/>
        <v>0</v>
      </c>
      <c r="M158" s="57">
        <f t="shared" si="51"/>
        <v>5.8</v>
      </c>
      <c r="N158" s="57">
        <f t="shared" si="52"/>
        <v>29</v>
      </c>
      <c r="O158" s="57">
        <f t="shared" si="53"/>
        <v>34.799999999999997</v>
      </c>
      <c r="P158" s="57" t="str">
        <f t="shared" si="54"/>
        <v>D</v>
      </c>
      <c r="Q158" s="57" t="str">
        <f t="shared" si="55"/>
        <v>D</v>
      </c>
      <c r="R158" s="57" t="str">
        <f t="shared" si="56"/>
        <v>D</v>
      </c>
      <c r="S158" s="57" t="str">
        <f t="shared" si="57"/>
        <v>D</v>
      </c>
      <c r="T158" s="57" t="str">
        <f t="shared" si="58"/>
        <v>D</v>
      </c>
      <c r="U158" s="154" t="str">
        <f t="shared" si="61"/>
        <v>D</v>
      </c>
      <c r="V158" s="46"/>
      <c r="W158" s="55" t="s">
        <v>80</v>
      </c>
      <c r="X158" s="162">
        <v>2007</v>
      </c>
      <c r="Y158" s="55">
        <v>186</v>
      </c>
      <c r="Z158" s="55">
        <v>242</v>
      </c>
      <c r="AA158" s="84">
        <v>314</v>
      </c>
      <c r="AB158" s="84">
        <v>21</v>
      </c>
      <c r="AC158" s="84">
        <v>259</v>
      </c>
      <c r="AD158" s="217"/>
      <c r="AE158" s="217"/>
      <c r="AF158" s="217"/>
      <c r="AG158" s="217"/>
      <c r="AH158" s="217"/>
      <c r="AI158" s="217"/>
      <c r="AJ158" s="217"/>
      <c r="AK158" s="217"/>
      <c r="AL158" s="217"/>
      <c r="AM158" s="217"/>
      <c r="AN158" s="217"/>
      <c r="AO158" s="217"/>
      <c r="AP158" s="217"/>
      <c r="AQ158" s="217"/>
      <c r="AR158" s="217"/>
      <c r="AS158" s="217"/>
      <c r="AT158" s="15"/>
      <c r="AU158" s="15"/>
      <c r="AV158" s="15"/>
      <c r="AW158" s="15"/>
      <c r="AX158" s="15"/>
    </row>
    <row r="159" spans="1:50" s="23" customFormat="1" ht="15" customHeight="1" x14ac:dyDescent="0.3">
      <c r="A159" s="38">
        <v>157</v>
      </c>
      <c r="B159" s="182" t="s">
        <v>226</v>
      </c>
      <c r="C159" s="69">
        <v>2009</v>
      </c>
      <c r="D159" s="158" t="s">
        <v>21</v>
      </c>
      <c r="E159" s="55">
        <v>185</v>
      </c>
      <c r="F159" s="55">
        <v>241</v>
      </c>
      <c r="G159" s="55">
        <v>314</v>
      </c>
      <c r="H159" s="55">
        <v>19.600000000000001</v>
      </c>
      <c r="I159" s="55">
        <v>250</v>
      </c>
      <c r="J159" s="57">
        <f>MAX(0,(E159-185)*5.4)*0.5</f>
        <v>0</v>
      </c>
      <c r="K159" s="57">
        <f t="shared" si="49"/>
        <v>1.0375000000000001</v>
      </c>
      <c r="L159" s="57">
        <f t="shared" si="50"/>
        <v>0</v>
      </c>
      <c r="M159" s="57">
        <f t="shared" si="51"/>
        <v>17.980000000000008</v>
      </c>
      <c r="N159" s="57">
        <f t="shared" si="52"/>
        <v>14.5</v>
      </c>
      <c r="O159" s="57">
        <f t="shared" si="53"/>
        <v>33.517500000000013</v>
      </c>
      <c r="P159" s="57" t="str">
        <f t="shared" si="54"/>
        <v>D</v>
      </c>
      <c r="Q159" s="57" t="str">
        <f t="shared" si="55"/>
        <v>D</v>
      </c>
      <c r="R159" s="57" t="str">
        <f t="shared" si="56"/>
        <v>D</v>
      </c>
      <c r="S159" s="57" t="str">
        <f t="shared" si="57"/>
        <v>D</v>
      </c>
      <c r="T159" s="57" t="str">
        <f t="shared" si="58"/>
        <v>D</v>
      </c>
      <c r="U159" s="154" t="str">
        <f t="shared" si="61"/>
        <v>D</v>
      </c>
      <c r="V159" s="46"/>
      <c r="W159" s="55" t="s">
        <v>209</v>
      </c>
      <c r="X159" s="162">
        <v>2006</v>
      </c>
      <c r="Y159" s="55">
        <v>192</v>
      </c>
      <c r="Z159" s="55">
        <v>254</v>
      </c>
      <c r="AA159" s="84">
        <v>332</v>
      </c>
      <c r="AB159" s="84">
        <v>22.2</v>
      </c>
      <c r="AC159" s="84">
        <v>278</v>
      </c>
      <c r="AD159" s="217"/>
      <c r="AE159" s="217"/>
      <c r="AF159" s="217"/>
      <c r="AG159" s="217"/>
      <c r="AH159" s="217"/>
      <c r="AI159" s="217"/>
      <c r="AJ159" s="217"/>
      <c r="AK159" s="217"/>
      <c r="AL159" s="217"/>
      <c r="AM159" s="217"/>
      <c r="AN159" s="217"/>
      <c r="AO159" s="217"/>
      <c r="AP159" s="217"/>
      <c r="AQ159" s="217"/>
      <c r="AR159" s="217"/>
      <c r="AS159" s="217"/>
      <c r="AT159" s="15"/>
      <c r="AU159" s="15"/>
      <c r="AV159" s="15"/>
      <c r="AW159" s="15"/>
      <c r="AX159" s="15"/>
    </row>
    <row r="160" spans="1:50" s="23" customFormat="1" ht="15" customHeight="1" x14ac:dyDescent="0.25">
      <c r="A160" s="38">
        <v>158</v>
      </c>
      <c r="B160" s="181" t="s">
        <v>342</v>
      </c>
      <c r="C160" s="156">
        <v>2008</v>
      </c>
      <c r="D160" s="158" t="s">
        <v>142</v>
      </c>
      <c r="E160" s="61">
        <v>174</v>
      </c>
      <c r="F160" s="61">
        <v>227</v>
      </c>
      <c r="G160" s="156">
        <v>308</v>
      </c>
      <c r="H160" s="156">
        <v>17.2</v>
      </c>
      <c r="I160" s="156">
        <v>239</v>
      </c>
      <c r="J160" s="57">
        <f>MAX(0,(E160-185)*5.4)*0.5</f>
        <v>0</v>
      </c>
      <c r="K160" s="57">
        <f t="shared" si="49"/>
        <v>0</v>
      </c>
      <c r="L160" s="57">
        <f t="shared" si="50"/>
        <v>0</v>
      </c>
      <c r="M160" s="57">
        <f t="shared" si="51"/>
        <v>4.0599999999999961</v>
      </c>
      <c r="N160" s="57">
        <f t="shared" si="52"/>
        <v>0</v>
      </c>
      <c r="O160" s="57">
        <f t="shared" si="53"/>
        <v>4.0599999999999961</v>
      </c>
      <c r="P160" s="57" t="str">
        <f t="shared" si="54"/>
        <v>D</v>
      </c>
      <c r="Q160" s="57" t="str">
        <f t="shared" si="55"/>
        <v>D</v>
      </c>
      <c r="R160" s="57" t="str">
        <f t="shared" si="56"/>
        <v>D</v>
      </c>
      <c r="S160" s="57" t="str">
        <f t="shared" si="57"/>
        <v>D</v>
      </c>
      <c r="T160" s="57" t="str">
        <f t="shared" si="58"/>
        <v>D</v>
      </c>
      <c r="U160" s="154" t="str">
        <f t="shared" si="61"/>
        <v>D</v>
      </c>
      <c r="V160" s="43"/>
      <c r="W160" s="55" t="s">
        <v>210</v>
      </c>
      <c r="X160" s="162">
        <v>2006</v>
      </c>
      <c r="Y160" s="55">
        <v>188</v>
      </c>
      <c r="Z160" s="55">
        <v>250</v>
      </c>
      <c r="AA160" s="84">
        <v>332</v>
      </c>
      <c r="AB160" s="84">
        <v>29.9</v>
      </c>
      <c r="AC160" s="84">
        <v>280</v>
      </c>
      <c r="AD160" s="217"/>
      <c r="AE160" s="217"/>
      <c r="AF160" s="217"/>
      <c r="AG160" s="217"/>
      <c r="AH160" s="217"/>
      <c r="AI160" s="217"/>
      <c r="AJ160" s="217"/>
      <c r="AK160" s="217"/>
      <c r="AL160" s="217"/>
      <c r="AM160" s="217"/>
      <c r="AN160" s="217"/>
      <c r="AO160" s="217"/>
      <c r="AP160" s="217"/>
      <c r="AQ160" s="217"/>
      <c r="AR160" s="217"/>
      <c r="AS160" s="217"/>
      <c r="AT160" s="15"/>
      <c r="AU160" s="15"/>
      <c r="AV160" s="15"/>
      <c r="AW160" s="15"/>
      <c r="AX160" s="15"/>
    </row>
    <row r="161" spans="1:50" s="23" customFormat="1" ht="15" customHeight="1" x14ac:dyDescent="0.3">
      <c r="A161" s="38">
        <v>159</v>
      </c>
      <c r="B161" s="181" t="s">
        <v>343</v>
      </c>
      <c r="C161" s="156">
        <v>2008</v>
      </c>
      <c r="D161" s="158" t="s">
        <v>142</v>
      </c>
      <c r="E161" s="61">
        <v>177</v>
      </c>
      <c r="F161" s="61">
        <v>231</v>
      </c>
      <c r="G161" s="156">
        <v>308</v>
      </c>
      <c r="H161" s="156">
        <v>16</v>
      </c>
      <c r="I161" s="156">
        <v>242</v>
      </c>
      <c r="J161" s="57">
        <f>MAX(0,(E161-185)*5.4)*0.5</f>
        <v>0</v>
      </c>
      <c r="K161" s="57">
        <f t="shared" si="49"/>
        <v>0</v>
      </c>
      <c r="L161" s="57">
        <f t="shared" si="50"/>
        <v>0</v>
      </c>
      <c r="M161" s="57">
        <f t="shared" si="51"/>
        <v>0</v>
      </c>
      <c r="N161" s="57">
        <f t="shared" si="52"/>
        <v>2.9</v>
      </c>
      <c r="O161" s="57">
        <f t="shared" si="53"/>
        <v>2.9</v>
      </c>
      <c r="P161" s="57" t="str">
        <f t="shared" si="54"/>
        <v>D</v>
      </c>
      <c r="Q161" s="57" t="str">
        <f t="shared" si="55"/>
        <v>D</v>
      </c>
      <c r="R161" s="57" t="str">
        <f t="shared" si="56"/>
        <v>D</v>
      </c>
      <c r="S161" s="57" t="str">
        <f t="shared" si="57"/>
        <v>D</v>
      </c>
      <c r="T161" s="57" t="str">
        <f t="shared" si="58"/>
        <v>D</v>
      </c>
      <c r="U161" s="154" t="s">
        <v>38</v>
      </c>
      <c r="V161" s="46"/>
      <c r="W161" s="64" t="s">
        <v>52</v>
      </c>
      <c r="X161" s="162">
        <v>2006</v>
      </c>
      <c r="Y161" s="55">
        <v>183</v>
      </c>
      <c r="Z161" s="55">
        <v>241</v>
      </c>
      <c r="AA161" s="84">
        <v>322</v>
      </c>
      <c r="AB161" s="84">
        <v>24.4</v>
      </c>
      <c r="AC161" s="84">
        <v>293</v>
      </c>
      <c r="AD161" s="217"/>
      <c r="AE161" s="217"/>
      <c r="AF161" s="217"/>
      <c r="AG161" s="217"/>
      <c r="AH161" s="217"/>
      <c r="AI161" s="217"/>
      <c r="AJ161" s="217"/>
      <c r="AK161" s="217"/>
      <c r="AL161" s="217"/>
      <c r="AM161" s="217"/>
      <c r="AN161" s="217"/>
      <c r="AO161" s="217"/>
      <c r="AP161" s="217"/>
      <c r="AQ161" s="217"/>
      <c r="AR161" s="217"/>
      <c r="AS161" s="217"/>
      <c r="AT161" s="15"/>
      <c r="AU161" s="15"/>
      <c r="AV161" s="15"/>
      <c r="AW161" s="15"/>
      <c r="AX161" s="15"/>
    </row>
    <row r="162" spans="1:50" s="23" customFormat="1" ht="15" customHeight="1" x14ac:dyDescent="0.25">
      <c r="A162" s="38">
        <v>160</v>
      </c>
      <c r="B162" s="55"/>
      <c r="C162" s="156"/>
      <c r="D162" s="155"/>
      <c r="E162" s="55"/>
      <c r="F162" s="55"/>
      <c r="G162" s="55"/>
      <c r="H162" s="55"/>
      <c r="I162" s="55"/>
      <c r="J162" s="56"/>
      <c r="K162" s="57"/>
      <c r="L162" s="57"/>
      <c r="M162" s="57"/>
      <c r="N162" s="58"/>
      <c r="O162" s="144"/>
      <c r="P162" s="57"/>
      <c r="Q162" s="57"/>
      <c r="R162" s="57"/>
      <c r="S162" s="57"/>
      <c r="T162" s="57"/>
      <c r="U162" s="159"/>
      <c r="V162" s="43"/>
      <c r="W162" s="55" t="s">
        <v>58</v>
      </c>
      <c r="X162" s="162">
        <v>2007</v>
      </c>
      <c r="Y162" s="55">
        <v>190</v>
      </c>
      <c r="Z162" s="55">
        <v>247</v>
      </c>
      <c r="AA162" s="84">
        <v>320</v>
      </c>
      <c r="AB162" s="84">
        <v>23.6</v>
      </c>
      <c r="AC162" s="84">
        <v>244</v>
      </c>
      <c r="AD162" s="217"/>
      <c r="AE162" s="217"/>
      <c r="AF162" s="217"/>
      <c r="AG162" s="217"/>
      <c r="AH162" s="217"/>
      <c r="AI162" s="217"/>
      <c r="AJ162" s="217"/>
      <c r="AK162" s="217"/>
      <c r="AL162" s="217"/>
      <c r="AM162" s="217"/>
      <c r="AN162" s="217"/>
      <c r="AO162" s="217"/>
      <c r="AP162" s="217"/>
      <c r="AQ162" s="217"/>
      <c r="AR162" s="217"/>
      <c r="AS162" s="217"/>
      <c r="AT162" s="15"/>
      <c r="AU162" s="15"/>
      <c r="AV162" s="15"/>
      <c r="AW162" s="15"/>
      <c r="AX162" s="15"/>
    </row>
    <row r="163" spans="1:50" s="23" customFormat="1" ht="15" customHeight="1" x14ac:dyDescent="0.3">
      <c r="A163" s="38">
        <v>161</v>
      </c>
      <c r="B163" s="64"/>
      <c r="C163" s="156"/>
      <c r="D163" s="155"/>
      <c r="E163" s="55"/>
      <c r="F163" s="55"/>
      <c r="G163" s="55"/>
      <c r="H163" s="55"/>
      <c r="I163" s="55"/>
      <c r="J163" s="56"/>
      <c r="K163" s="57"/>
      <c r="L163" s="57"/>
      <c r="M163" s="57"/>
      <c r="N163" s="58"/>
      <c r="O163" s="144"/>
      <c r="P163" s="57"/>
      <c r="Q163" s="57"/>
      <c r="R163" s="57"/>
      <c r="S163" s="57"/>
      <c r="T163" s="57"/>
      <c r="U163" s="159"/>
      <c r="V163" s="46"/>
      <c r="W163" s="55" t="s">
        <v>211</v>
      </c>
      <c r="X163" s="162">
        <v>2010</v>
      </c>
      <c r="Y163" s="55">
        <v>186</v>
      </c>
      <c r="Z163" s="55">
        <v>250</v>
      </c>
      <c r="AA163" s="84">
        <v>338</v>
      </c>
      <c r="AB163" s="84">
        <v>22.2</v>
      </c>
      <c r="AC163" s="84">
        <v>268</v>
      </c>
      <c r="AD163" s="217"/>
      <c r="AE163" s="217"/>
      <c r="AF163" s="217"/>
      <c r="AG163" s="217"/>
      <c r="AH163" s="217"/>
      <c r="AI163" s="217"/>
      <c r="AJ163" s="217"/>
      <c r="AK163" s="217"/>
      <c r="AL163" s="217"/>
      <c r="AM163" s="217"/>
      <c r="AN163" s="217"/>
      <c r="AO163" s="217"/>
      <c r="AP163" s="217"/>
      <c r="AQ163" s="217"/>
      <c r="AR163" s="217"/>
      <c r="AS163" s="217"/>
      <c r="AT163" s="15"/>
      <c r="AU163" s="15"/>
      <c r="AV163" s="15"/>
      <c r="AW163" s="15"/>
      <c r="AX163" s="15"/>
    </row>
    <row r="164" spans="1:50" s="23" customFormat="1" ht="15" customHeight="1" x14ac:dyDescent="0.3">
      <c r="A164" s="38">
        <v>162</v>
      </c>
      <c r="B164" s="55"/>
      <c r="C164" s="156"/>
      <c r="D164" s="155"/>
      <c r="E164" s="55"/>
      <c r="F164" s="55"/>
      <c r="G164" s="55"/>
      <c r="H164" s="55"/>
      <c r="I164" s="55"/>
      <c r="J164" s="56"/>
      <c r="K164" s="57"/>
      <c r="L164" s="57"/>
      <c r="M164" s="57"/>
      <c r="N164" s="58"/>
      <c r="O164" s="144"/>
      <c r="P164" s="57"/>
      <c r="Q164" s="57"/>
      <c r="R164" s="57"/>
      <c r="S164" s="57"/>
      <c r="T164" s="57"/>
      <c r="U164" s="159"/>
      <c r="V164" s="46"/>
      <c r="W164" s="61" t="s">
        <v>53</v>
      </c>
      <c r="X164" s="162">
        <v>2008</v>
      </c>
      <c r="Y164" s="55">
        <v>188</v>
      </c>
      <c r="Z164" s="55">
        <v>245</v>
      </c>
      <c r="AA164" s="84">
        <v>324</v>
      </c>
      <c r="AB164" s="84">
        <v>21.3</v>
      </c>
      <c r="AC164" s="84">
        <v>280</v>
      </c>
      <c r="AD164" s="217"/>
      <c r="AE164" s="217"/>
      <c r="AF164" s="217"/>
      <c r="AG164" s="217"/>
      <c r="AH164" s="217"/>
      <c r="AI164" s="217"/>
      <c r="AJ164" s="217"/>
      <c r="AK164" s="217"/>
      <c r="AL164" s="217"/>
      <c r="AM164" s="217"/>
      <c r="AN164" s="217"/>
      <c r="AO164" s="217"/>
      <c r="AP164" s="217"/>
      <c r="AQ164" s="217"/>
      <c r="AR164" s="217"/>
      <c r="AS164" s="217"/>
      <c r="AT164" s="15"/>
      <c r="AU164" s="15"/>
      <c r="AV164" s="15"/>
      <c r="AW164" s="15"/>
      <c r="AX164" s="15"/>
    </row>
    <row r="165" spans="1:50" s="23" customFormat="1" ht="15" customHeight="1" x14ac:dyDescent="0.3">
      <c r="A165" s="38">
        <v>163</v>
      </c>
      <c r="B165" s="55"/>
      <c r="C165" s="69"/>
      <c r="D165" s="155"/>
      <c r="E165" s="55"/>
      <c r="F165" s="55"/>
      <c r="G165" s="55"/>
      <c r="H165" s="55"/>
      <c r="I165" s="55"/>
      <c r="J165" s="56"/>
      <c r="K165" s="57"/>
      <c r="L165" s="57"/>
      <c r="M165" s="57"/>
      <c r="N165" s="58"/>
      <c r="O165" s="144"/>
      <c r="P165" s="57"/>
      <c r="Q165" s="57"/>
      <c r="R165" s="57"/>
      <c r="S165" s="57"/>
      <c r="T165" s="57"/>
      <c r="U165" s="159"/>
      <c r="V165" s="46"/>
      <c r="W165" s="64" t="s">
        <v>212</v>
      </c>
      <c r="X165" s="162">
        <v>2008</v>
      </c>
      <c r="Y165" s="55">
        <v>199</v>
      </c>
      <c r="Z165" s="55">
        <v>261</v>
      </c>
      <c r="AA165" s="84">
        <v>340</v>
      </c>
      <c r="AB165" s="84">
        <v>18</v>
      </c>
      <c r="AC165" s="84">
        <v>277</v>
      </c>
      <c r="AD165" s="217"/>
      <c r="AE165" s="217"/>
      <c r="AF165" s="217"/>
      <c r="AG165" s="217"/>
      <c r="AH165" s="217"/>
      <c r="AI165" s="217"/>
      <c r="AJ165" s="217"/>
      <c r="AK165" s="217"/>
      <c r="AL165" s="217"/>
      <c r="AM165" s="217"/>
      <c r="AN165" s="217"/>
      <c r="AO165" s="217"/>
      <c r="AP165" s="217"/>
      <c r="AQ165" s="217"/>
      <c r="AR165" s="217"/>
      <c r="AS165" s="217"/>
      <c r="AT165" s="15"/>
      <c r="AU165" s="15"/>
      <c r="AV165" s="15"/>
      <c r="AW165" s="15"/>
      <c r="AX165" s="15"/>
    </row>
    <row r="166" spans="1:50" s="23" customFormat="1" ht="15" customHeight="1" x14ac:dyDescent="0.25">
      <c r="A166" s="38">
        <v>164</v>
      </c>
      <c r="B166" s="64"/>
      <c r="C166" s="69"/>
      <c r="D166" s="155"/>
      <c r="E166" s="55"/>
      <c r="F166" s="55"/>
      <c r="G166" s="55"/>
      <c r="H166" s="55"/>
      <c r="I166" s="55"/>
      <c r="J166" s="56"/>
      <c r="K166" s="57"/>
      <c r="L166" s="57"/>
      <c r="M166" s="57"/>
      <c r="N166" s="58"/>
      <c r="O166" s="144"/>
      <c r="P166" s="57"/>
      <c r="Q166" s="57"/>
      <c r="R166" s="57"/>
      <c r="S166" s="57"/>
      <c r="T166" s="57"/>
      <c r="U166" s="159"/>
      <c r="V166" s="43"/>
      <c r="W166" s="70" t="s">
        <v>213</v>
      </c>
      <c r="X166" s="162">
        <v>2009</v>
      </c>
      <c r="Y166" s="55">
        <v>185</v>
      </c>
      <c r="Z166" s="55">
        <v>240</v>
      </c>
      <c r="AA166" s="84">
        <v>320</v>
      </c>
      <c r="AB166" s="84">
        <v>22</v>
      </c>
      <c r="AC166" s="84">
        <v>300</v>
      </c>
      <c r="AD166" s="217"/>
      <c r="AE166" s="217"/>
      <c r="AF166" s="217"/>
      <c r="AG166" s="217"/>
      <c r="AH166" s="217"/>
      <c r="AI166" s="217"/>
      <c r="AJ166" s="217"/>
      <c r="AK166" s="217"/>
      <c r="AL166" s="217"/>
      <c r="AM166" s="217"/>
      <c r="AN166" s="217"/>
      <c r="AO166" s="217"/>
      <c r="AP166" s="217"/>
      <c r="AQ166" s="217"/>
      <c r="AR166" s="217"/>
      <c r="AS166" s="217"/>
      <c r="AT166" s="15"/>
      <c r="AU166" s="15"/>
      <c r="AV166" s="15"/>
      <c r="AW166" s="15"/>
      <c r="AX166" s="15"/>
    </row>
    <row r="167" spans="1:50" ht="15" customHeight="1" x14ac:dyDescent="0.3">
      <c r="A167" s="38">
        <v>165</v>
      </c>
      <c r="B167" s="61"/>
      <c r="C167" s="55"/>
      <c r="D167" s="62"/>
      <c r="E167" s="55"/>
      <c r="F167" s="55"/>
      <c r="G167" s="55"/>
      <c r="H167" s="55"/>
      <c r="I167" s="55"/>
      <c r="J167" s="56"/>
      <c r="K167" s="57"/>
      <c r="L167" s="57"/>
      <c r="M167" s="57"/>
      <c r="N167" s="58"/>
      <c r="O167" s="144"/>
      <c r="P167" s="57"/>
      <c r="Q167" s="57"/>
      <c r="R167" s="57"/>
      <c r="S167" s="57"/>
      <c r="T167" s="57"/>
      <c r="U167" s="159"/>
      <c r="V167" s="43"/>
      <c r="W167" s="55" t="s">
        <v>214</v>
      </c>
      <c r="X167" s="162">
        <v>2006</v>
      </c>
      <c r="Y167" s="55">
        <v>196</v>
      </c>
      <c r="Z167" s="55">
        <v>256</v>
      </c>
      <c r="AA167" s="84">
        <v>326</v>
      </c>
      <c r="AB167" s="84">
        <v>22.9</v>
      </c>
      <c r="AC167" s="84">
        <v>255</v>
      </c>
      <c r="AD167" s="217"/>
      <c r="AE167" s="217"/>
      <c r="AF167" s="217"/>
      <c r="AG167" s="217"/>
      <c r="AH167" s="217"/>
      <c r="AI167" s="217"/>
      <c r="AJ167" s="217"/>
      <c r="AK167" s="217"/>
      <c r="AL167" s="217"/>
      <c r="AM167" s="217"/>
      <c r="AN167" s="217"/>
      <c r="AO167" s="217"/>
      <c r="AP167" s="217"/>
      <c r="AQ167" s="217"/>
      <c r="AR167" s="217"/>
      <c r="AS167" s="217"/>
      <c r="AT167" s="15"/>
      <c r="AU167" s="15"/>
      <c r="AV167" s="15"/>
      <c r="AW167" s="225"/>
      <c r="AX167" s="225"/>
    </row>
    <row r="168" spans="1:50" ht="15" customHeight="1" x14ac:dyDescent="0.3">
      <c r="A168" s="38">
        <v>166</v>
      </c>
      <c r="B168" s="61"/>
      <c r="C168" s="61"/>
      <c r="D168" s="155"/>
      <c r="E168" s="55"/>
      <c r="F168" s="55"/>
      <c r="G168" s="55"/>
      <c r="H168" s="55"/>
      <c r="I168" s="55"/>
      <c r="J168" s="63"/>
      <c r="K168" s="61"/>
      <c r="L168" s="61"/>
      <c r="M168" s="61"/>
      <c r="N168" s="65"/>
      <c r="O168" s="157"/>
      <c r="P168" s="61"/>
      <c r="Q168" s="61"/>
      <c r="R168" s="61"/>
      <c r="S168" s="61"/>
      <c r="T168" s="61"/>
      <c r="U168" s="62"/>
      <c r="V168" s="43"/>
      <c r="W168" s="168" t="s">
        <v>215</v>
      </c>
      <c r="X168" s="55"/>
      <c r="Y168" s="55"/>
      <c r="Z168" s="55"/>
      <c r="AA168" s="84"/>
      <c r="AB168" s="84"/>
      <c r="AC168" s="84"/>
      <c r="AD168" s="217"/>
      <c r="AE168" s="217"/>
      <c r="AF168" s="217"/>
      <c r="AG168" s="217"/>
      <c r="AH168" s="217"/>
      <c r="AI168" s="217"/>
      <c r="AJ168" s="217"/>
      <c r="AK168" s="217"/>
      <c r="AL168" s="217"/>
      <c r="AM168" s="217"/>
      <c r="AN168" s="217"/>
      <c r="AO168" s="217"/>
      <c r="AP168" s="217"/>
      <c r="AQ168" s="217"/>
      <c r="AR168" s="217"/>
      <c r="AS168" s="217"/>
      <c r="AT168" s="15"/>
      <c r="AU168" s="15"/>
      <c r="AV168" s="15"/>
      <c r="AW168" s="225"/>
      <c r="AX168" s="225"/>
    </row>
    <row r="169" spans="1:50" ht="15" customHeight="1" x14ac:dyDescent="0.3">
      <c r="A169" s="38">
        <v>167</v>
      </c>
      <c r="B169" s="61"/>
      <c r="C169" s="69"/>
      <c r="D169" s="62"/>
      <c r="E169" s="55"/>
      <c r="F169" s="55"/>
      <c r="G169" s="55"/>
      <c r="H169" s="55"/>
      <c r="I169" s="55"/>
      <c r="J169" s="63"/>
      <c r="K169" s="61"/>
      <c r="L169" s="61"/>
      <c r="M169" s="61"/>
      <c r="N169" s="65"/>
      <c r="O169" s="157"/>
      <c r="P169" s="61"/>
      <c r="Q169" s="61"/>
      <c r="R169" s="61"/>
      <c r="S169" s="61"/>
      <c r="T169" s="61"/>
      <c r="U169" s="62"/>
      <c r="V169" s="43"/>
      <c r="W169" s="95" t="s">
        <v>216</v>
      </c>
      <c r="X169" s="69">
        <v>2006</v>
      </c>
      <c r="Y169" s="55">
        <v>197</v>
      </c>
      <c r="Z169" s="55">
        <v>257</v>
      </c>
      <c r="AA169" s="84">
        <v>332</v>
      </c>
      <c r="AB169" s="84">
        <v>28.2</v>
      </c>
      <c r="AC169" s="84">
        <v>248</v>
      </c>
      <c r="AD169" s="217"/>
      <c r="AE169" s="217"/>
      <c r="AF169" s="217"/>
      <c r="AG169" s="217"/>
      <c r="AH169" s="217"/>
      <c r="AI169" s="217"/>
      <c r="AJ169" s="217"/>
      <c r="AK169" s="217"/>
      <c r="AL169" s="217"/>
      <c r="AM169" s="217"/>
      <c r="AN169" s="217"/>
      <c r="AO169" s="217"/>
      <c r="AP169" s="64" t="s">
        <v>72</v>
      </c>
      <c r="AQ169" s="156">
        <v>2007</v>
      </c>
      <c r="AR169" s="17">
        <v>189</v>
      </c>
      <c r="AS169" s="17">
        <v>252</v>
      </c>
      <c r="AT169" s="84">
        <v>324</v>
      </c>
      <c r="AU169" s="84">
        <v>18.8</v>
      </c>
      <c r="AV169" s="84">
        <v>254</v>
      </c>
      <c r="AW169" s="225"/>
      <c r="AX169" s="225"/>
    </row>
    <row r="170" spans="1:50" ht="15" customHeight="1" x14ac:dyDescent="0.3">
      <c r="A170" s="38">
        <v>168</v>
      </c>
      <c r="B170" s="77"/>
      <c r="C170" s="55"/>
      <c r="D170" s="155"/>
      <c r="E170" s="55"/>
      <c r="F170" s="59"/>
      <c r="G170" s="70"/>
      <c r="H170" s="70"/>
      <c r="I170" s="70"/>
      <c r="J170" s="56"/>
      <c r="K170" s="57"/>
      <c r="L170" s="57"/>
      <c r="M170" s="57"/>
      <c r="N170" s="58"/>
      <c r="O170" s="144"/>
      <c r="P170" s="57"/>
      <c r="Q170" s="57"/>
      <c r="R170" s="57"/>
      <c r="S170" s="57"/>
      <c r="T170" s="57"/>
      <c r="U170" s="159"/>
      <c r="V170" s="46"/>
      <c r="W170" s="95" t="s">
        <v>44</v>
      </c>
      <c r="X170" s="69">
        <v>2008</v>
      </c>
      <c r="Y170" s="55">
        <v>196</v>
      </c>
      <c r="Z170" s="55">
        <v>256</v>
      </c>
      <c r="AA170" s="84">
        <v>332</v>
      </c>
      <c r="AB170" s="84">
        <v>22.5</v>
      </c>
      <c r="AC170" s="84">
        <v>268</v>
      </c>
      <c r="AD170" s="216"/>
      <c r="AE170" s="216"/>
      <c r="AF170" s="216"/>
      <c r="AG170" s="216"/>
      <c r="AH170" s="216"/>
      <c r="AI170" s="216"/>
      <c r="AJ170" s="216"/>
      <c r="AK170" s="216"/>
      <c r="AL170" s="216"/>
      <c r="AM170" s="216"/>
      <c r="AN170" s="216"/>
      <c r="AO170" s="216"/>
      <c r="AP170" s="61" t="s">
        <v>219</v>
      </c>
      <c r="AQ170" s="156">
        <v>2010</v>
      </c>
      <c r="AR170" s="17">
        <v>186</v>
      </c>
      <c r="AS170" s="17">
        <v>244</v>
      </c>
      <c r="AT170" s="84">
        <v>324</v>
      </c>
      <c r="AU170" s="84">
        <v>22.4</v>
      </c>
      <c r="AV170" s="84">
        <v>290</v>
      </c>
      <c r="AW170" s="225"/>
      <c r="AX170" s="225"/>
    </row>
    <row r="171" spans="1:50" ht="15" customHeight="1" x14ac:dyDescent="0.3">
      <c r="A171" s="38">
        <v>169</v>
      </c>
      <c r="B171" s="55"/>
      <c r="C171" s="69"/>
      <c r="D171" s="155"/>
      <c r="E171" s="55"/>
      <c r="F171" s="55"/>
      <c r="G171" s="55"/>
      <c r="H171" s="55"/>
      <c r="I171" s="55"/>
      <c r="J171" s="56"/>
      <c r="K171" s="57"/>
      <c r="L171" s="57"/>
      <c r="M171" s="57"/>
      <c r="N171" s="58"/>
      <c r="O171" s="144"/>
      <c r="P171" s="57"/>
      <c r="Q171" s="57"/>
      <c r="R171" s="57"/>
      <c r="S171" s="57"/>
      <c r="T171" s="57"/>
      <c r="U171" s="159"/>
      <c r="V171" s="43"/>
      <c r="W171" s="86" t="s">
        <v>218</v>
      </c>
      <c r="X171" s="69">
        <v>2009</v>
      </c>
      <c r="Y171" s="55">
        <v>192</v>
      </c>
      <c r="Z171" s="55">
        <v>252</v>
      </c>
      <c r="AA171" s="84">
        <v>332</v>
      </c>
      <c r="AB171" s="84">
        <v>29.6</v>
      </c>
      <c r="AC171" s="84">
        <v>276</v>
      </c>
      <c r="AD171" s="216"/>
      <c r="AE171" s="216"/>
      <c r="AF171" s="216"/>
      <c r="AG171" s="216"/>
      <c r="AH171" s="216"/>
      <c r="AI171" s="216"/>
      <c r="AJ171" s="216"/>
      <c r="AK171" s="216"/>
      <c r="AL171" s="216"/>
      <c r="AM171" s="216"/>
      <c r="AN171" s="216"/>
      <c r="AO171" s="216"/>
      <c r="AP171" s="55" t="s">
        <v>221</v>
      </c>
      <c r="AQ171" s="69">
        <v>2009</v>
      </c>
      <c r="AR171" s="17">
        <v>184</v>
      </c>
      <c r="AS171" s="17">
        <v>243</v>
      </c>
      <c r="AT171" s="84">
        <v>328</v>
      </c>
      <c r="AU171" s="84">
        <v>23.6</v>
      </c>
      <c r="AV171" s="84">
        <v>278</v>
      </c>
      <c r="AW171" s="225"/>
      <c r="AX171" s="225"/>
    </row>
    <row r="172" spans="1:50" ht="15" customHeight="1" x14ac:dyDescent="0.3">
      <c r="A172" s="38">
        <v>170</v>
      </c>
      <c r="B172" s="55"/>
      <c r="C172" s="69"/>
      <c r="D172" s="62"/>
      <c r="E172" s="55"/>
      <c r="F172" s="55"/>
      <c r="G172" s="55"/>
      <c r="H172" s="55"/>
      <c r="I172" s="55"/>
      <c r="J172" s="56"/>
      <c r="K172" s="57"/>
      <c r="L172" s="57"/>
      <c r="M172" s="57"/>
      <c r="N172" s="58"/>
      <c r="O172" s="144"/>
      <c r="P172" s="57"/>
      <c r="Q172" s="57"/>
      <c r="R172" s="57"/>
      <c r="S172" s="57"/>
      <c r="T172" s="57"/>
      <c r="U172" s="159"/>
      <c r="V172" s="43"/>
      <c r="W172" s="98" t="s">
        <v>220</v>
      </c>
      <c r="X172" s="69">
        <v>2009</v>
      </c>
      <c r="Y172" s="55">
        <v>197</v>
      </c>
      <c r="Z172" s="55">
        <v>255</v>
      </c>
      <c r="AA172" s="84">
        <v>334</v>
      </c>
      <c r="AB172" s="84">
        <v>24.7</v>
      </c>
      <c r="AC172" s="84">
        <v>260</v>
      </c>
      <c r="AD172" s="216"/>
      <c r="AE172" s="216"/>
      <c r="AF172" s="216"/>
      <c r="AG172" s="216"/>
      <c r="AH172" s="216"/>
      <c r="AI172" s="216"/>
      <c r="AJ172" s="216"/>
      <c r="AK172" s="216"/>
      <c r="AL172" s="216"/>
      <c r="AM172" s="216"/>
      <c r="AN172" s="216"/>
      <c r="AO172" s="216"/>
      <c r="AP172" s="64" t="s">
        <v>222</v>
      </c>
      <c r="AQ172" s="69">
        <v>2010</v>
      </c>
      <c r="AR172" s="17">
        <v>185</v>
      </c>
      <c r="AS172" s="17">
        <v>245</v>
      </c>
      <c r="AT172" s="84">
        <v>328</v>
      </c>
      <c r="AU172" s="84">
        <v>22.9</v>
      </c>
      <c r="AV172" s="84">
        <v>286</v>
      </c>
      <c r="AW172" s="225"/>
      <c r="AX172" s="225"/>
    </row>
    <row r="173" spans="1:50" ht="15" customHeight="1" x14ac:dyDescent="0.3">
      <c r="A173" s="38">
        <v>171</v>
      </c>
      <c r="B173" s="64"/>
      <c r="C173" s="69"/>
      <c r="D173" s="155"/>
      <c r="E173" s="55"/>
      <c r="F173" s="55"/>
      <c r="G173" s="55"/>
      <c r="H173" s="55"/>
      <c r="I173" s="55"/>
      <c r="J173" s="56"/>
      <c r="K173" s="57"/>
      <c r="L173" s="57"/>
      <c r="M173" s="57"/>
      <c r="N173" s="58"/>
      <c r="O173" s="144"/>
      <c r="P173" s="57"/>
      <c r="Q173" s="57"/>
      <c r="R173" s="57"/>
      <c r="S173" s="57"/>
      <c r="T173" s="57"/>
      <c r="U173" s="159"/>
      <c r="V173" s="43"/>
      <c r="W173" s="132" t="s">
        <v>346</v>
      </c>
      <c r="X173" s="162">
        <v>2007</v>
      </c>
      <c r="Y173" s="162">
        <v>196</v>
      </c>
      <c r="Z173" s="162">
        <v>264</v>
      </c>
      <c r="AA173" s="162">
        <v>252</v>
      </c>
      <c r="AB173" s="162">
        <v>33.5</v>
      </c>
      <c r="AC173" s="162">
        <v>296</v>
      </c>
      <c r="AD173" s="216"/>
      <c r="AE173" s="216"/>
      <c r="AF173" s="216"/>
      <c r="AG173" s="216"/>
      <c r="AH173" s="216"/>
      <c r="AI173" s="216"/>
      <c r="AJ173" s="216"/>
      <c r="AK173" s="216"/>
      <c r="AL173" s="216"/>
      <c r="AM173" s="216"/>
      <c r="AN173" s="216"/>
      <c r="AO173" s="216"/>
      <c r="AP173" s="60" t="s">
        <v>223</v>
      </c>
      <c r="AQ173" s="69">
        <v>2005</v>
      </c>
      <c r="AR173" s="17">
        <v>192</v>
      </c>
      <c r="AS173" s="17">
        <v>250</v>
      </c>
      <c r="AT173" s="84">
        <v>320</v>
      </c>
      <c r="AU173" s="84">
        <v>25.9</v>
      </c>
      <c r="AV173" s="84">
        <v>243</v>
      </c>
      <c r="AW173" s="225"/>
      <c r="AX173" s="225"/>
    </row>
    <row r="174" spans="1:50" ht="15" customHeight="1" x14ac:dyDescent="0.3">
      <c r="A174" s="38">
        <v>172</v>
      </c>
      <c r="B174" s="55"/>
      <c r="C174" s="156"/>
      <c r="D174" s="155"/>
      <c r="E174" s="55"/>
      <c r="F174" s="55"/>
      <c r="G174" s="55"/>
      <c r="H174" s="55"/>
      <c r="I174" s="55"/>
      <c r="J174" s="56"/>
      <c r="K174" s="57"/>
      <c r="L174" s="57"/>
      <c r="M174" s="57"/>
      <c r="N174" s="58"/>
      <c r="O174" s="144"/>
      <c r="P174" s="57"/>
      <c r="Q174" s="57"/>
      <c r="R174" s="57"/>
      <c r="S174" s="57"/>
      <c r="T174" s="57"/>
      <c r="U174" s="159"/>
      <c r="V174" s="46"/>
      <c r="W174" s="98" t="s">
        <v>347</v>
      </c>
      <c r="X174" s="75">
        <v>2009</v>
      </c>
      <c r="Y174" s="75">
        <v>186</v>
      </c>
      <c r="Z174" s="75">
        <v>245</v>
      </c>
      <c r="AA174" s="75">
        <v>332</v>
      </c>
      <c r="AB174" s="75">
        <v>32</v>
      </c>
      <c r="AC174" s="75">
        <v>290</v>
      </c>
      <c r="AD174" s="216"/>
      <c r="AE174" s="216"/>
      <c r="AF174" s="216"/>
      <c r="AG174" s="216"/>
      <c r="AH174" s="216"/>
      <c r="AI174" s="216"/>
      <c r="AJ174" s="216"/>
      <c r="AK174" s="216"/>
      <c r="AL174" s="216"/>
      <c r="AM174" s="216"/>
      <c r="AN174" s="216"/>
      <c r="AO174" s="216"/>
      <c r="AP174" s="61" t="s">
        <v>224</v>
      </c>
      <c r="AQ174" s="69">
        <v>2008</v>
      </c>
      <c r="AR174" s="17">
        <v>191</v>
      </c>
      <c r="AS174" s="17">
        <v>246</v>
      </c>
      <c r="AT174" s="84">
        <v>328</v>
      </c>
      <c r="AU174" s="84">
        <v>24.5</v>
      </c>
      <c r="AV174" s="84">
        <v>287</v>
      </c>
      <c r="AW174" s="225"/>
      <c r="AX174" s="225"/>
    </row>
    <row r="175" spans="1:50" ht="15" customHeight="1" x14ac:dyDescent="0.3">
      <c r="A175" s="38">
        <v>173</v>
      </c>
      <c r="B175" s="64"/>
      <c r="C175" s="156"/>
      <c r="D175" s="155"/>
      <c r="E175" s="55"/>
      <c r="F175" s="55"/>
      <c r="G175" s="55"/>
      <c r="H175" s="55"/>
      <c r="I175" s="55"/>
      <c r="J175" s="56"/>
      <c r="K175" s="57"/>
      <c r="L175" s="57"/>
      <c r="M175" s="57"/>
      <c r="N175" s="58"/>
      <c r="O175" s="144"/>
      <c r="P175" s="57"/>
      <c r="Q175" s="57"/>
      <c r="R175" s="57"/>
      <c r="S175" s="57"/>
      <c r="T175" s="57"/>
      <c r="U175" s="159"/>
      <c r="V175" s="43"/>
      <c r="W175" s="98" t="s">
        <v>348</v>
      </c>
      <c r="X175" s="75">
        <v>2006</v>
      </c>
      <c r="Y175" s="75">
        <v>184</v>
      </c>
      <c r="Z175" s="75">
        <v>243</v>
      </c>
      <c r="AA175" s="75">
        <v>332</v>
      </c>
      <c r="AB175" s="75">
        <v>26.2</v>
      </c>
      <c r="AC175" s="75">
        <v>300</v>
      </c>
      <c r="AD175" s="216"/>
      <c r="AE175" s="216"/>
      <c r="AF175" s="216"/>
      <c r="AG175" s="216"/>
      <c r="AH175" s="216"/>
      <c r="AI175" s="216"/>
      <c r="AJ175" s="216"/>
      <c r="AK175" s="216"/>
      <c r="AL175" s="216"/>
      <c r="AM175" s="216"/>
      <c r="AN175" s="216"/>
      <c r="AO175" s="216"/>
      <c r="AP175" s="209" t="s">
        <v>225</v>
      </c>
      <c r="AQ175" s="211">
        <v>2006</v>
      </c>
      <c r="AR175" s="202">
        <v>203</v>
      </c>
      <c r="AS175" s="202">
        <v>268</v>
      </c>
      <c r="AT175" s="202">
        <v>346</v>
      </c>
      <c r="AU175" s="202">
        <v>25</v>
      </c>
      <c r="AV175" s="202">
        <v>268</v>
      </c>
      <c r="AW175" s="225"/>
      <c r="AX175" s="225"/>
    </row>
    <row r="176" spans="1:50" ht="15" customHeight="1" x14ac:dyDescent="0.3">
      <c r="A176" s="38">
        <v>174</v>
      </c>
      <c r="B176" s="55"/>
      <c r="C176" s="156"/>
      <c r="D176" s="155"/>
      <c r="E176" s="55"/>
      <c r="F176" s="55"/>
      <c r="G176" s="55"/>
      <c r="H176" s="55"/>
      <c r="I176" s="55"/>
      <c r="J176" s="56"/>
      <c r="K176" s="57"/>
      <c r="L176" s="57"/>
      <c r="M176" s="57"/>
      <c r="N176" s="58"/>
      <c r="O176" s="144"/>
      <c r="P176" s="57"/>
      <c r="Q176" s="57"/>
      <c r="R176" s="57"/>
      <c r="S176" s="57"/>
      <c r="T176" s="57"/>
      <c r="U176" s="159"/>
      <c r="V176" s="46"/>
      <c r="W176" s="98" t="s">
        <v>349</v>
      </c>
      <c r="X176" s="75">
        <v>2007</v>
      </c>
      <c r="Y176" s="75">
        <v>186</v>
      </c>
      <c r="Z176" s="75">
        <v>240</v>
      </c>
      <c r="AA176" s="75">
        <v>322</v>
      </c>
      <c r="AB176" s="75">
        <v>28.4</v>
      </c>
      <c r="AC176" s="75">
        <v>284</v>
      </c>
      <c r="AD176" s="216"/>
      <c r="AE176" s="216"/>
      <c r="AF176" s="216"/>
      <c r="AG176" s="216"/>
      <c r="AH176" s="216"/>
      <c r="AI176" s="216"/>
      <c r="AJ176" s="216"/>
      <c r="AK176" s="216"/>
      <c r="AL176" s="216"/>
      <c r="AM176" s="216"/>
      <c r="AN176" s="216"/>
      <c r="AO176" s="216"/>
      <c r="AP176" s="55" t="s">
        <v>217</v>
      </c>
      <c r="AQ176" s="69">
        <v>2006</v>
      </c>
      <c r="AR176" s="17">
        <v>192</v>
      </c>
      <c r="AS176" s="17">
        <v>253</v>
      </c>
      <c r="AT176" s="84">
        <v>342</v>
      </c>
      <c r="AU176" s="84">
        <v>24.7</v>
      </c>
      <c r="AV176" s="84">
        <v>300</v>
      </c>
      <c r="AW176" s="225"/>
      <c r="AX176" s="225"/>
    </row>
    <row r="177" spans="1:50" ht="15" customHeight="1" x14ac:dyDescent="0.3">
      <c r="A177" s="38">
        <v>175</v>
      </c>
      <c r="B177" s="161"/>
      <c r="C177" s="55"/>
      <c r="D177" s="62"/>
      <c r="E177" s="55"/>
      <c r="F177" s="55"/>
      <c r="G177" s="55"/>
      <c r="H177" s="55"/>
      <c r="I177" s="55"/>
      <c r="J177" s="63"/>
      <c r="K177" s="61"/>
      <c r="L177" s="61"/>
      <c r="M177" s="61"/>
      <c r="N177" s="65"/>
      <c r="O177" s="157"/>
      <c r="P177" s="61"/>
      <c r="Q177" s="61"/>
      <c r="R177" s="61"/>
      <c r="S177" s="61"/>
      <c r="T177" s="61"/>
      <c r="U177" s="62"/>
      <c r="V177" s="43"/>
      <c r="W177" s="225"/>
      <c r="X177" s="225"/>
      <c r="Y177" s="225"/>
      <c r="Z177" s="225"/>
      <c r="AA177" s="225"/>
      <c r="AB177" s="225"/>
      <c r="AC177" s="225"/>
      <c r="AD177" s="216"/>
      <c r="AE177" s="216"/>
      <c r="AF177" s="216"/>
      <c r="AG177" s="216"/>
      <c r="AH177" s="216"/>
      <c r="AI177" s="216"/>
      <c r="AJ177" s="216"/>
      <c r="AK177" s="216"/>
      <c r="AL177" s="216"/>
      <c r="AM177" s="216"/>
      <c r="AN177" s="216"/>
      <c r="AO177" s="216"/>
      <c r="AP177" s="225"/>
      <c r="AQ177" s="225"/>
      <c r="AR177" s="225"/>
      <c r="AS177" s="225"/>
      <c r="AT177" s="225"/>
      <c r="AU177" s="225"/>
      <c r="AV177" s="225"/>
      <c r="AW177" s="225"/>
      <c r="AX177" s="225"/>
    </row>
    <row r="178" spans="1:50" ht="15" customHeight="1" x14ac:dyDescent="0.3">
      <c r="A178" s="38">
        <v>176</v>
      </c>
      <c r="B178" s="55"/>
      <c r="C178" s="55"/>
      <c r="D178" s="155"/>
      <c r="E178" s="55"/>
      <c r="F178" s="55"/>
      <c r="G178" s="55"/>
      <c r="H178" s="55"/>
      <c r="I178" s="55"/>
      <c r="J178" s="56"/>
      <c r="K178" s="57"/>
      <c r="L178" s="57"/>
      <c r="M178" s="57"/>
      <c r="N178" s="58"/>
      <c r="O178" s="144"/>
      <c r="P178" s="57"/>
      <c r="Q178" s="57"/>
      <c r="R178" s="57"/>
      <c r="S178" s="57"/>
      <c r="T178" s="57"/>
      <c r="U178" s="159"/>
      <c r="V178" s="43"/>
      <c r="W178" s="168" t="s">
        <v>21</v>
      </c>
      <c r="X178" s="69"/>
      <c r="Y178" s="55"/>
      <c r="Z178" s="55"/>
      <c r="AA178" s="84"/>
      <c r="AB178" s="84"/>
      <c r="AC178" s="84"/>
      <c r="AD178" s="216"/>
      <c r="AE178" s="216"/>
      <c r="AF178" s="216"/>
      <c r="AG178" s="216"/>
      <c r="AH178" s="216"/>
      <c r="AI178" s="216"/>
      <c r="AJ178" s="216"/>
      <c r="AK178" s="216"/>
      <c r="AL178" s="216"/>
      <c r="AM178" s="216"/>
      <c r="AN178" s="216"/>
      <c r="AO178" s="216"/>
      <c r="AP178" s="55" t="s">
        <v>227</v>
      </c>
      <c r="AQ178" s="69">
        <v>2007</v>
      </c>
      <c r="AR178" s="55">
        <v>186</v>
      </c>
      <c r="AS178" s="17">
        <v>242</v>
      </c>
      <c r="AT178" s="84">
        <v>316</v>
      </c>
      <c r="AU178" s="84">
        <v>24.1</v>
      </c>
      <c r="AV178" s="84">
        <v>256</v>
      </c>
      <c r="AW178" s="225"/>
      <c r="AX178" s="225"/>
    </row>
    <row r="179" spans="1:50" ht="15" customHeight="1" x14ac:dyDescent="0.3">
      <c r="A179" s="38">
        <v>177</v>
      </c>
      <c r="B179" s="64"/>
      <c r="C179" s="156"/>
      <c r="D179" s="155"/>
      <c r="E179" s="55"/>
      <c r="F179" s="55"/>
      <c r="G179" s="55"/>
      <c r="H179" s="55"/>
      <c r="I179" s="55"/>
      <c r="J179" s="56"/>
      <c r="K179" s="57"/>
      <c r="L179" s="57"/>
      <c r="M179" s="57"/>
      <c r="N179" s="58"/>
      <c r="O179" s="144"/>
      <c r="P179" s="57"/>
      <c r="Q179" s="57"/>
      <c r="R179" s="57"/>
      <c r="S179" s="57"/>
      <c r="T179" s="57"/>
      <c r="U179" s="159"/>
      <c r="V179" s="43"/>
      <c r="W179" s="95" t="s">
        <v>226</v>
      </c>
      <c r="X179" s="69">
        <v>2009</v>
      </c>
      <c r="Y179" s="55">
        <v>185</v>
      </c>
      <c r="Z179" s="55">
        <v>241</v>
      </c>
      <c r="AA179" s="84">
        <v>314</v>
      </c>
      <c r="AB179" s="84">
        <v>19.600000000000001</v>
      </c>
      <c r="AC179" s="84">
        <v>250</v>
      </c>
      <c r="AD179" s="216"/>
      <c r="AE179" s="216"/>
      <c r="AF179" s="216"/>
      <c r="AG179" s="216"/>
      <c r="AH179" s="216"/>
      <c r="AI179" s="216"/>
      <c r="AJ179" s="216"/>
      <c r="AK179" s="216"/>
      <c r="AL179" s="216"/>
      <c r="AM179" s="216"/>
      <c r="AN179" s="216"/>
      <c r="AO179" s="216"/>
      <c r="AP179" s="64" t="s">
        <v>230</v>
      </c>
      <c r="AQ179" s="69">
        <v>2009</v>
      </c>
      <c r="AR179" s="17">
        <v>179</v>
      </c>
      <c r="AS179" s="17">
        <v>235</v>
      </c>
      <c r="AT179" s="84">
        <v>310</v>
      </c>
      <c r="AU179" s="84">
        <v>25.4</v>
      </c>
      <c r="AV179" s="84">
        <v>255</v>
      </c>
      <c r="AW179" s="225"/>
      <c r="AX179" s="225"/>
    </row>
    <row r="180" spans="1:50" ht="15" customHeight="1" x14ac:dyDescent="0.3">
      <c r="A180" s="38">
        <v>178</v>
      </c>
      <c r="B180" s="55"/>
      <c r="C180" s="61"/>
      <c r="D180" s="155"/>
      <c r="E180" s="55"/>
      <c r="F180" s="55"/>
      <c r="G180" s="55"/>
      <c r="H180" s="55"/>
      <c r="I180" s="55"/>
      <c r="J180" s="56"/>
      <c r="K180" s="57"/>
      <c r="L180" s="57"/>
      <c r="M180" s="57"/>
      <c r="N180" s="58"/>
      <c r="O180" s="144"/>
      <c r="P180" s="57"/>
      <c r="Q180" s="57"/>
      <c r="R180" s="57"/>
      <c r="S180" s="57"/>
      <c r="T180" s="57"/>
      <c r="U180" s="159"/>
      <c r="V180" s="46"/>
      <c r="W180" s="86" t="s">
        <v>228</v>
      </c>
      <c r="X180" s="69">
        <v>2008</v>
      </c>
      <c r="Y180" s="55">
        <v>203</v>
      </c>
      <c r="Z180" s="55">
        <v>263</v>
      </c>
      <c r="AA180" s="84">
        <v>344</v>
      </c>
      <c r="AB180" s="84">
        <v>26.7</v>
      </c>
      <c r="AC180" s="84">
        <v>269</v>
      </c>
      <c r="AD180" s="216"/>
      <c r="AE180" s="216"/>
      <c r="AF180" s="216"/>
      <c r="AG180" s="216"/>
      <c r="AH180" s="216"/>
      <c r="AI180" s="216"/>
      <c r="AJ180" s="216"/>
      <c r="AK180" s="216"/>
      <c r="AL180" s="216"/>
      <c r="AM180" s="216"/>
      <c r="AN180" s="216"/>
      <c r="AO180" s="216"/>
      <c r="AP180" s="55" t="s">
        <v>49</v>
      </c>
      <c r="AQ180" s="69">
        <v>2007</v>
      </c>
      <c r="AR180" s="17">
        <v>186</v>
      </c>
      <c r="AS180" s="17">
        <v>248</v>
      </c>
      <c r="AT180" s="84">
        <v>320</v>
      </c>
      <c r="AU180" s="84">
        <v>32.4</v>
      </c>
      <c r="AV180" s="84">
        <v>271</v>
      </c>
      <c r="AW180" s="225"/>
      <c r="AX180" s="225"/>
    </row>
    <row r="181" spans="1:50" ht="15" customHeight="1" x14ac:dyDescent="0.3">
      <c r="A181" s="38">
        <v>179</v>
      </c>
      <c r="B181" s="64"/>
      <c r="C181" s="69"/>
      <c r="D181" s="155"/>
      <c r="E181" s="55"/>
      <c r="F181" s="55"/>
      <c r="G181" s="55"/>
      <c r="H181" s="55"/>
      <c r="I181" s="55"/>
      <c r="J181" s="56"/>
      <c r="K181" s="57"/>
      <c r="L181" s="57"/>
      <c r="M181" s="57"/>
      <c r="N181" s="58"/>
      <c r="O181" s="144"/>
      <c r="P181" s="57"/>
      <c r="Q181" s="57"/>
      <c r="R181" s="57"/>
      <c r="S181" s="57"/>
      <c r="T181" s="57"/>
      <c r="U181" s="159"/>
      <c r="V181" s="43"/>
      <c r="W181" s="86" t="s">
        <v>229</v>
      </c>
      <c r="X181" s="69">
        <v>2009</v>
      </c>
      <c r="Y181" s="55">
        <v>184</v>
      </c>
      <c r="Z181" s="55">
        <v>240</v>
      </c>
      <c r="AA181" s="84">
        <v>330</v>
      </c>
      <c r="AB181" s="84">
        <v>25.6</v>
      </c>
      <c r="AC181" s="84">
        <v>284</v>
      </c>
      <c r="AD181" s="216"/>
      <c r="AE181" s="216"/>
      <c r="AF181" s="216"/>
      <c r="AG181" s="216"/>
      <c r="AH181" s="216"/>
      <c r="AI181" s="216"/>
      <c r="AJ181" s="216"/>
      <c r="AK181" s="216"/>
      <c r="AL181" s="216"/>
      <c r="AM181" s="216"/>
      <c r="AN181" s="216"/>
      <c r="AO181" s="216"/>
      <c r="AP181" s="60" t="s">
        <v>232</v>
      </c>
      <c r="AQ181" s="69">
        <v>2007</v>
      </c>
      <c r="AR181" s="17">
        <v>179</v>
      </c>
      <c r="AS181" s="17">
        <v>233</v>
      </c>
      <c r="AT181" s="84">
        <v>310</v>
      </c>
      <c r="AU181" s="84">
        <v>16.2</v>
      </c>
      <c r="AV181" s="84">
        <v>276</v>
      </c>
      <c r="AW181" s="225"/>
      <c r="AX181" s="225"/>
    </row>
    <row r="182" spans="1:50" ht="15" customHeight="1" x14ac:dyDescent="0.3">
      <c r="A182" s="38">
        <v>180</v>
      </c>
      <c r="B182" s="64"/>
      <c r="C182" s="55"/>
      <c r="D182" s="155"/>
      <c r="E182" s="55"/>
      <c r="F182" s="55"/>
      <c r="G182" s="55"/>
      <c r="H182" s="55"/>
      <c r="I182" s="55"/>
      <c r="J182" s="56"/>
      <c r="K182" s="57"/>
      <c r="L182" s="57"/>
      <c r="M182" s="57"/>
      <c r="N182" s="58"/>
      <c r="O182" s="144"/>
      <c r="P182" s="57"/>
      <c r="Q182" s="57"/>
      <c r="R182" s="57"/>
      <c r="S182" s="57"/>
      <c r="T182" s="57"/>
      <c r="U182" s="159"/>
      <c r="V182" s="43"/>
      <c r="W182" s="98" t="s">
        <v>331</v>
      </c>
      <c r="X182" s="61">
        <v>2007</v>
      </c>
      <c r="Y182" s="61">
        <v>190</v>
      </c>
      <c r="Z182" s="61">
        <v>245</v>
      </c>
      <c r="AA182" s="75">
        <v>322</v>
      </c>
      <c r="AB182" s="75">
        <v>20.8</v>
      </c>
      <c r="AC182" s="75">
        <v>278</v>
      </c>
      <c r="AD182" s="216"/>
      <c r="AE182" s="216"/>
      <c r="AF182" s="216"/>
      <c r="AG182" s="216"/>
      <c r="AH182" s="216"/>
      <c r="AI182" s="216"/>
      <c r="AJ182" s="216"/>
      <c r="AK182" s="216"/>
      <c r="AL182" s="216"/>
      <c r="AM182" s="216"/>
      <c r="AN182" s="216"/>
      <c r="AO182" s="216"/>
      <c r="AP182" s="64" t="s">
        <v>233</v>
      </c>
      <c r="AQ182" s="69">
        <v>2006</v>
      </c>
      <c r="AR182" s="17">
        <v>196</v>
      </c>
      <c r="AS182" s="17">
        <v>251</v>
      </c>
      <c r="AT182" s="84">
        <v>330</v>
      </c>
      <c r="AU182" s="84">
        <v>30.9</v>
      </c>
      <c r="AV182" s="84">
        <v>293</v>
      </c>
      <c r="AW182" s="225"/>
      <c r="AX182" s="225"/>
    </row>
    <row r="183" spans="1:50" ht="15" customHeight="1" x14ac:dyDescent="0.3">
      <c r="A183" s="38">
        <v>181</v>
      </c>
      <c r="B183" s="61"/>
      <c r="C183" s="69"/>
      <c r="D183" s="155"/>
      <c r="E183" s="55"/>
      <c r="F183" s="55"/>
      <c r="G183" s="55"/>
      <c r="H183" s="55"/>
      <c r="I183" s="55"/>
      <c r="J183" s="63"/>
      <c r="K183" s="61"/>
      <c r="L183" s="61"/>
      <c r="M183" s="61"/>
      <c r="N183" s="65"/>
      <c r="O183" s="157"/>
      <c r="P183" s="61"/>
      <c r="Q183" s="61"/>
      <c r="R183" s="61"/>
      <c r="S183" s="61"/>
      <c r="T183" s="61"/>
      <c r="U183" s="62"/>
      <c r="V183" s="43"/>
      <c r="W183" s="98" t="s">
        <v>332</v>
      </c>
      <c r="X183" s="61">
        <v>2008</v>
      </c>
      <c r="Y183" s="61">
        <v>185</v>
      </c>
      <c r="Z183" s="61">
        <v>243</v>
      </c>
      <c r="AA183" s="75">
        <v>316</v>
      </c>
      <c r="AB183" s="75">
        <v>25.1</v>
      </c>
      <c r="AC183" s="75">
        <v>250</v>
      </c>
      <c r="AD183" s="216"/>
      <c r="AE183" s="216"/>
      <c r="AF183" s="216"/>
      <c r="AG183" s="216"/>
      <c r="AH183" s="216"/>
      <c r="AI183" s="216"/>
      <c r="AJ183" s="216"/>
      <c r="AK183" s="216"/>
      <c r="AL183" s="216"/>
      <c r="AM183" s="216"/>
      <c r="AN183" s="216"/>
      <c r="AO183" s="216"/>
      <c r="AP183" s="64" t="s">
        <v>234</v>
      </c>
      <c r="AQ183" s="69">
        <v>2007</v>
      </c>
      <c r="AR183" s="17">
        <v>184</v>
      </c>
      <c r="AS183" s="17">
        <v>240</v>
      </c>
      <c r="AT183" s="84">
        <v>328</v>
      </c>
      <c r="AU183" s="84">
        <v>24.05</v>
      </c>
      <c r="AV183" s="84">
        <v>270</v>
      </c>
      <c r="AW183" s="225"/>
      <c r="AX183" s="225"/>
    </row>
    <row r="184" spans="1:50" ht="15" customHeight="1" x14ac:dyDescent="0.3">
      <c r="A184" s="38">
        <v>182</v>
      </c>
      <c r="B184" s="55"/>
      <c r="C184" s="69"/>
      <c r="D184" s="155"/>
      <c r="E184" s="55"/>
      <c r="F184" s="55"/>
      <c r="G184" s="55"/>
      <c r="H184" s="55"/>
      <c r="I184" s="55"/>
      <c r="J184" s="56"/>
      <c r="K184" s="57"/>
      <c r="L184" s="57"/>
      <c r="M184" s="57"/>
      <c r="N184" s="58"/>
      <c r="O184" s="144"/>
      <c r="P184" s="57"/>
      <c r="Q184" s="57"/>
      <c r="R184" s="57"/>
      <c r="S184" s="57"/>
      <c r="T184" s="57"/>
      <c r="U184" s="159"/>
      <c r="V184" s="43"/>
      <c r="W184" s="98" t="s">
        <v>333</v>
      </c>
      <c r="X184" s="61">
        <v>2007</v>
      </c>
      <c r="Y184" s="61">
        <v>189</v>
      </c>
      <c r="Z184" s="61">
        <v>252</v>
      </c>
      <c r="AA184" s="75">
        <v>330</v>
      </c>
      <c r="AB184" s="75">
        <v>24.3</v>
      </c>
      <c r="AC184" s="75">
        <v>280</v>
      </c>
      <c r="AD184" s="216"/>
      <c r="AE184" s="216"/>
      <c r="AF184" s="216"/>
      <c r="AG184" s="216"/>
      <c r="AH184" s="216"/>
      <c r="AI184" s="216"/>
      <c r="AJ184" s="216"/>
      <c r="AK184" s="216"/>
      <c r="AL184" s="216"/>
      <c r="AM184" s="216"/>
      <c r="AN184" s="216"/>
      <c r="AO184" s="216"/>
      <c r="AP184" s="61" t="s">
        <v>235</v>
      </c>
      <c r="AQ184" s="69">
        <v>2007</v>
      </c>
      <c r="AR184" s="17">
        <v>190</v>
      </c>
      <c r="AS184" s="17">
        <v>245</v>
      </c>
      <c r="AT184" s="84">
        <v>314</v>
      </c>
      <c r="AU184" s="84">
        <v>24.8</v>
      </c>
      <c r="AV184" s="84">
        <v>249</v>
      </c>
      <c r="AW184" s="225"/>
      <c r="AX184" s="225"/>
    </row>
    <row r="185" spans="1:50" ht="15" customHeight="1" x14ac:dyDescent="0.3">
      <c r="A185" s="38">
        <v>183</v>
      </c>
      <c r="B185" s="55"/>
      <c r="C185" s="156"/>
      <c r="D185" s="155"/>
      <c r="E185" s="55"/>
      <c r="F185" s="55"/>
      <c r="G185" s="55"/>
      <c r="H185" s="55"/>
      <c r="I185" s="55"/>
      <c r="J185" s="56"/>
      <c r="K185" s="57"/>
      <c r="L185" s="57"/>
      <c r="M185" s="57"/>
      <c r="N185" s="58"/>
      <c r="O185" s="144"/>
      <c r="P185" s="57"/>
      <c r="Q185" s="57"/>
      <c r="R185" s="57"/>
      <c r="S185" s="57"/>
      <c r="T185" s="57"/>
      <c r="U185" s="159"/>
      <c r="V185" s="43"/>
      <c r="W185" s="98" t="s">
        <v>334</v>
      </c>
      <c r="X185" s="61">
        <v>2011</v>
      </c>
      <c r="Y185" s="61">
        <v>185</v>
      </c>
      <c r="Z185" s="61">
        <v>244</v>
      </c>
      <c r="AA185" s="75">
        <v>310</v>
      </c>
      <c r="AB185" s="75">
        <v>27.2</v>
      </c>
      <c r="AC185" s="75">
        <v>254</v>
      </c>
      <c r="AD185" s="216"/>
      <c r="AE185" s="216"/>
      <c r="AF185" s="216"/>
      <c r="AG185" s="216"/>
      <c r="AH185" s="216"/>
      <c r="AI185" s="216"/>
      <c r="AJ185" s="216"/>
      <c r="AK185" s="216"/>
      <c r="AL185" s="216"/>
      <c r="AM185" s="216"/>
      <c r="AN185" s="216"/>
      <c r="AO185" s="216"/>
      <c r="AP185" s="55" t="s">
        <v>239</v>
      </c>
      <c r="AQ185" s="69">
        <v>2005</v>
      </c>
      <c r="AR185" s="17">
        <v>193</v>
      </c>
      <c r="AS185" s="17">
        <v>252</v>
      </c>
      <c r="AT185" s="84">
        <v>328</v>
      </c>
      <c r="AU185" s="84">
        <v>22.7</v>
      </c>
      <c r="AV185" s="84">
        <v>255</v>
      </c>
      <c r="AW185" s="225"/>
      <c r="AX185" s="225"/>
    </row>
    <row r="186" spans="1:50" ht="15" customHeight="1" x14ac:dyDescent="0.3">
      <c r="A186" s="38">
        <v>184</v>
      </c>
      <c r="B186" s="60"/>
      <c r="C186" s="156"/>
      <c r="D186" s="155"/>
      <c r="E186" s="55"/>
      <c r="F186" s="55"/>
      <c r="G186" s="55"/>
      <c r="H186" s="55"/>
      <c r="I186" s="55"/>
      <c r="J186" s="56"/>
      <c r="K186" s="57"/>
      <c r="L186" s="57"/>
      <c r="M186" s="57"/>
      <c r="N186" s="58"/>
      <c r="O186" s="144"/>
      <c r="P186" s="57"/>
      <c r="Q186" s="57"/>
      <c r="R186" s="57"/>
      <c r="S186" s="57"/>
      <c r="T186" s="57"/>
      <c r="U186" s="159"/>
      <c r="V186" s="46"/>
      <c r="W186" s="98" t="s">
        <v>335</v>
      </c>
      <c r="X186" s="61">
        <v>2011</v>
      </c>
      <c r="Y186" s="61">
        <v>191</v>
      </c>
      <c r="Z186" s="61">
        <v>253</v>
      </c>
      <c r="AA186" s="75">
        <v>322</v>
      </c>
      <c r="AB186" s="75">
        <v>18.899999999999999</v>
      </c>
      <c r="AC186" s="75">
        <v>222</v>
      </c>
      <c r="AD186" s="216"/>
      <c r="AE186" s="216"/>
      <c r="AF186" s="216"/>
      <c r="AG186" s="216"/>
      <c r="AH186" s="216"/>
      <c r="AI186" s="216"/>
      <c r="AJ186" s="216"/>
      <c r="AK186" s="216"/>
      <c r="AL186" s="216"/>
      <c r="AM186" s="216"/>
      <c r="AN186" s="216"/>
      <c r="AO186" s="216"/>
      <c r="AP186" s="61" t="s">
        <v>240</v>
      </c>
      <c r="AQ186" s="69">
        <v>2009</v>
      </c>
      <c r="AR186" s="17">
        <v>184</v>
      </c>
      <c r="AS186" s="17">
        <v>238</v>
      </c>
      <c r="AT186" s="84">
        <v>310</v>
      </c>
      <c r="AU186" s="84">
        <v>16.8</v>
      </c>
      <c r="AV186" s="84">
        <v>252</v>
      </c>
      <c r="AW186" s="225"/>
      <c r="AX186" s="225"/>
    </row>
    <row r="187" spans="1:50" ht="15" customHeight="1" x14ac:dyDescent="0.3">
      <c r="A187" s="38">
        <v>185</v>
      </c>
      <c r="B187" s="64"/>
      <c r="C187" s="156"/>
      <c r="D187" s="62"/>
      <c r="E187" s="55"/>
      <c r="F187" s="55"/>
      <c r="G187" s="55"/>
      <c r="H187" s="55"/>
      <c r="I187" s="55"/>
      <c r="J187" s="56"/>
      <c r="K187" s="57"/>
      <c r="L187" s="57"/>
      <c r="M187" s="57"/>
      <c r="N187" s="58"/>
      <c r="O187" s="144"/>
      <c r="P187" s="57"/>
      <c r="Q187" s="57"/>
      <c r="R187" s="57"/>
      <c r="S187" s="57"/>
      <c r="T187" s="57"/>
      <c r="U187" s="159"/>
      <c r="V187" s="43"/>
      <c r="W187" s="98" t="s">
        <v>336</v>
      </c>
      <c r="X187" s="61">
        <v>2010</v>
      </c>
      <c r="Y187" s="61">
        <v>194</v>
      </c>
      <c r="Z187" s="61">
        <v>250</v>
      </c>
      <c r="AA187" s="75">
        <v>332</v>
      </c>
      <c r="AB187" s="75">
        <v>24.5</v>
      </c>
      <c r="AC187" s="75">
        <v>270</v>
      </c>
      <c r="AD187" s="216"/>
      <c r="AE187" s="216"/>
      <c r="AF187" s="216"/>
      <c r="AG187" s="216"/>
      <c r="AH187" s="216"/>
      <c r="AI187" s="216"/>
      <c r="AJ187" s="216"/>
      <c r="AK187" s="216"/>
      <c r="AL187" s="216"/>
      <c r="AM187" s="216"/>
      <c r="AN187" s="216"/>
      <c r="AO187" s="216"/>
      <c r="AP187" s="64" t="s">
        <v>241</v>
      </c>
      <c r="AQ187" s="69">
        <v>2006</v>
      </c>
      <c r="AR187" s="17">
        <v>191</v>
      </c>
      <c r="AS187" s="17">
        <v>255</v>
      </c>
      <c r="AT187" s="84">
        <v>338</v>
      </c>
      <c r="AU187" s="84">
        <v>25.7</v>
      </c>
      <c r="AV187" s="84">
        <v>270</v>
      </c>
      <c r="AW187" s="225"/>
      <c r="AX187" s="225"/>
    </row>
    <row r="188" spans="1:50" ht="15" customHeight="1" x14ac:dyDescent="0.3">
      <c r="A188" s="38">
        <v>186</v>
      </c>
      <c r="B188" s="61"/>
      <c r="C188" s="69"/>
      <c r="D188" s="62"/>
      <c r="E188" s="55"/>
      <c r="F188" s="55"/>
      <c r="G188" s="55"/>
      <c r="H188" s="55"/>
      <c r="I188" s="55"/>
      <c r="J188" s="63"/>
      <c r="K188" s="61"/>
      <c r="L188" s="61"/>
      <c r="M188" s="61"/>
      <c r="N188" s="65"/>
      <c r="O188" s="157"/>
      <c r="P188" s="61"/>
      <c r="Q188" s="61"/>
      <c r="R188" s="61"/>
      <c r="S188" s="61"/>
      <c r="T188" s="61"/>
      <c r="U188" s="62"/>
      <c r="V188" s="46"/>
      <c r="W188" s="86" t="s">
        <v>67</v>
      </c>
      <c r="X188" s="69">
        <v>2007</v>
      </c>
      <c r="Y188" s="55">
        <v>191</v>
      </c>
      <c r="Z188" s="55">
        <v>248</v>
      </c>
      <c r="AA188" s="84">
        <v>318</v>
      </c>
      <c r="AB188" s="84">
        <v>20.5</v>
      </c>
      <c r="AC188" s="84">
        <v>347</v>
      </c>
      <c r="AD188" s="216"/>
      <c r="AE188" s="216"/>
      <c r="AF188" s="216"/>
      <c r="AG188" s="216"/>
      <c r="AH188" s="216"/>
      <c r="AI188" s="216"/>
      <c r="AJ188" s="216"/>
      <c r="AK188" s="216"/>
      <c r="AL188" s="216"/>
      <c r="AM188" s="216"/>
      <c r="AN188" s="216"/>
      <c r="AO188" s="216"/>
      <c r="AP188" s="61" t="s">
        <v>237</v>
      </c>
      <c r="AQ188" s="69">
        <v>2008</v>
      </c>
      <c r="AR188" s="17">
        <v>185</v>
      </c>
      <c r="AS188" s="17">
        <v>244</v>
      </c>
      <c r="AT188" s="84">
        <v>320</v>
      </c>
      <c r="AU188" s="84">
        <v>18.8</v>
      </c>
      <c r="AV188" s="84">
        <v>258</v>
      </c>
      <c r="AW188" s="225"/>
      <c r="AX188" s="225"/>
    </row>
    <row r="189" spans="1:50" ht="15" customHeight="1" x14ac:dyDescent="0.3">
      <c r="A189" s="38">
        <v>187</v>
      </c>
      <c r="B189" s="61"/>
      <c r="C189" s="69"/>
      <c r="D189" s="155"/>
      <c r="E189" s="55"/>
      <c r="F189" s="55"/>
      <c r="G189" s="55"/>
      <c r="H189" s="55"/>
      <c r="I189" s="55"/>
      <c r="J189" s="63"/>
      <c r="K189" s="61"/>
      <c r="L189" s="61"/>
      <c r="M189" s="61"/>
      <c r="N189" s="65"/>
      <c r="O189" s="157"/>
      <c r="P189" s="61"/>
      <c r="Q189" s="61"/>
      <c r="R189" s="61"/>
      <c r="S189" s="61"/>
      <c r="T189" s="61"/>
      <c r="U189" s="62"/>
      <c r="V189" s="43"/>
      <c r="W189" s="96" t="s">
        <v>37</v>
      </c>
      <c r="X189" s="69">
        <v>2009</v>
      </c>
      <c r="Y189" s="55">
        <v>198</v>
      </c>
      <c r="Z189" s="55">
        <v>256</v>
      </c>
      <c r="AA189" s="84">
        <v>338</v>
      </c>
      <c r="AB189" s="84">
        <v>29</v>
      </c>
      <c r="AC189" s="84">
        <v>264</v>
      </c>
      <c r="AD189" s="216"/>
      <c r="AE189" s="216"/>
      <c r="AF189" s="216"/>
      <c r="AG189" s="216"/>
      <c r="AH189" s="216"/>
      <c r="AI189" s="216"/>
      <c r="AJ189" s="216"/>
      <c r="AK189" s="216"/>
      <c r="AL189" s="216"/>
      <c r="AM189" s="216"/>
      <c r="AN189" s="216"/>
      <c r="AO189" s="216"/>
      <c r="AP189" s="225"/>
      <c r="AQ189" s="225"/>
      <c r="AR189" s="225"/>
      <c r="AS189" s="225"/>
      <c r="AT189" s="225"/>
      <c r="AU189" s="225"/>
      <c r="AV189" s="225"/>
      <c r="AW189" s="225"/>
      <c r="AX189" s="225"/>
    </row>
    <row r="190" spans="1:50" ht="15" customHeight="1" x14ac:dyDescent="0.3">
      <c r="A190" s="38">
        <v>188</v>
      </c>
      <c r="B190" s="55"/>
      <c r="C190" s="55"/>
      <c r="D190" s="155"/>
      <c r="E190" s="55"/>
      <c r="F190" s="55"/>
      <c r="G190" s="59"/>
      <c r="H190" s="59"/>
      <c r="I190" s="67"/>
      <c r="J190" s="56"/>
      <c r="K190" s="57"/>
      <c r="L190" s="57"/>
      <c r="M190" s="57"/>
      <c r="N190" s="58"/>
      <c r="O190" s="144"/>
      <c r="P190" s="57"/>
      <c r="Q190" s="57"/>
      <c r="R190" s="57"/>
      <c r="S190" s="57"/>
      <c r="T190" s="57"/>
      <c r="U190" s="159"/>
      <c r="V190" s="43"/>
      <c r="W190" s="95" t="s">
        <v>236</v>
      </c>
      <c r="X190" s="69">
        <v>2007</v>
      </c>
      <c r="Y190" s="55">
        <v>187</v>
      </c>
      <c r="Z190" s="55">
        <v>246</v>
      </c>
      <c r="AA190" s="84">
        <v>318</v>
      </c>
      <c r="AB190" s="84">
        <v>24</v>
      </c>
      <c r="AC190" s="84">
        <v>246</v>
      </c>
      <c r="AD190" s="216"/>
      <c r="AE190" s="216"/>
      <c r="AF190" s="216"/>
      <c r="AG190" s="216"/>
      <c r="AH190" s="216"/>
      <c r="AI190" s="216"/>
      <c r="AJ190" s="216"/>
      <c r="AK190" s="216"/>
      <c r="AL190" s="216"/>
      <c r="AM190" s="216"/>
      <c r="AN190" s="216"/>
      <c r="AO190" s="216"/>
      <c r="AP190" s="225"/>
      <c r="AQ190" s="225"/>
      <c r="AR190" s="225"/>
      <c r="AS190" s="225"/>
      <c r="AT190" s="225"/>
      <c r="AU190" s="225"/>
      <c r="AV190" s="225"/>
      <c r="AW190" s="225"/>
      <c r="AX190" s="225"/>
    </row>
    <row r="191" spans="1:50" ht="15" customHeight="1" x14ac:dyDescent="0.3">
      <c r="A191" s="38">
        <v>189</v>
      </c>
      <c r="B191" s="55"/>
      <c r="C191" s="156"/>
      <c r="D191" s="155"/>
      <c r="E191" s="55"/>
      <c r="F191" s="55"/>
      <c r="G191" s="55"/>
      <c r="H191" s="55"/>
      <c r="I191" s="55"/>
      <c r="J191" s="56"/>
      <c r="K191" s="57"/>
      <c r="L191" s="57"/>
      <c r="M191" s="57"/>
      <c r="N191" s="58"/>
      <c r="O191" s="144"/>
      <c r="P191" s="57"/>
      <c r="Q191" s="57"/>
      <c r="R191" s="57"/>
      <c r="S191" s="57"/>
      <c r="T191" s="57"/>
      <c r="U191" s="159"/>
      <c r="V191" s="43"/>
      <c r="W191" s="95" t="s">
        <v>238</v>
      </c>
      <c r="X191" s="69">
        <v>2009</v>
      </c>
      <c r="Y191" s="55">
        <v>198</v>
      </c>
      <c r="Z191" s="55">
        <v>259</v>
      </c>
      <c r="AA191" s="84">
        <v>342</v>
      </c>
      <c r="AB191" s="84">
        <v>24.8</v>
      </c>
      <c r="AC191" s="84">
        <v>274</v>
      </c>
      <c r="AD191" s="216"/>
      <c r="AE191" s="216"/>
      <c r="AF191" s="216"/>
      <c r="AG191" s="216"/>
      <c r="AH191" s="216"/>
      <c r="AI191" s="216"/>
      <c r="AJ191" s="216"/>
      <c r="AK191" s="216"/>
      <c r="AL191" s="216"/>
      <c r="AM191" s="216"/>
      <c r="AN191" s="216"/>
      <c r="AO191" s="216"/>
      <c r="AP191" s="225"/>
      <c r="AQ191" s="225"/>
      <c r="AR191" s="225"/>
      <c r="AS191" s="225"/>
      <c r="AT191" s="225"/>
      <c r="AU191" s="225"/>
      <c r="AV191" s="225"/>
      <c r="AW191" s="225"/>
      <c r="AX191" s="225"/>
    </row>
    <row r="192" spans="1:50" ht="15" customHeight="1" x14ac:dyDescent="0.3">
      <c r="A192" s="38">
        <v>190</v>
      </c>
      <c r="B192" s="60"/>
      <c r="C192" s="69"/>
      <c r="D192" s="155"/>
      <c r="E192" s="55"/>
      <c r="F192" s="55"/>
      <c r="G192" s="55"/>
      <c r="H192" s="55"/>
      <c r="I192" s="55"/>
      <c r="J192" s="56"/>
      <c r="K192" s="57"/>
      <c r="L192" s="57"/>
      <c r="M192" s="57"/>
      <c r="N192" s="58"/>
      <c r="O192" s="144"/>
      <c r="P192" s="57"/>
      <c r="Q192" s="57"/>
      <c r="R192" s="57"/>
      <c r="S192" s="57"/>
      <c r="T192" s="57"/>
      <c r="U192" s="159"/>
      <c r="V192" s="46"/>
      <c r="W192" s="95" t="s">
        <v>231</v>
      </c>
      <c r="X192" s="69">
        <v>2010</v>
      </c>
      <c r="Y192" s="55">
        <v>196</v>
      </c>
      <c r="Z192" s="55">
        <v>257</v>
      </c>
      <c r="AA192" s="84">
        <v>322</v>
      </c>
      <c r="AB192" s="84">
        <v>11</v>
      </c>
      <c r="AC192" s="84">
        <v>236</v>
      </c>
      <c r="AD192" s="216"/>
      <c r="AE192" s="216"/>
      <c r="AF192" s="216"/>
      <c r="AG192" s="216"/>
      <c r="AH192" s="216"/>
      <c r="AI192" s="216"/>
      <c r="AJ192" s="216"/>
      <c r="AK192" s="216"/>
      <c r="AL192" s="216"/>
      <c r="AM192" s="216"/>
      <c r="AN192" s="216"/>
      <c r="AO192" s="216"/>
      <c r="AP192" s="225"/>
      <c r="AQ192" s="225"/>
      <c r="AR192" s="225"/>
      <c r="AS192" s="225"/>
      <c r="AT192" s="225"/>
      <c r="AU192" s="225"/>
      <c r="AV192" s="225"/>
      <c r="AW192" s="225"/>
      <c r="AX192" s="225"/>
    </row>
    <row r="193" spans="1:50" ht="15" customHeight="1" x14ac:dyDescent="0.3">
      <c r="A193" s="38">
        <v>191</v>
      </c>
      <c r="B193" s="61"/>
      <c r="C193" s="55"/>
      <c r="D193" s="62"/>
      <c r="E193" s="55"/>
      <c r="F193" s="55"/>
      <c r="G193" s="55"/>
      <c r="H193" s="55"/>
      <c r="I193" s="55"/>
      <c r="J193" s="56"/>
      <c r="K193" s="57"/>
      <c r="L193" s="57"/>
      <c r="M193" s="57"/>
      <c r="N193" s="58"/>
      <c r="O193" s="144"/>
      <c r="P193" s="57"/>
      <c r="Q193" s="57"/>
      <c r="R193" s="57"/>
      <c r="S193" s="57"/>
      <c r="T193" s="57"/>
      <c r="U193" s="159"/>
      <c r="V193" s="43"/>
      <c r="W193" s="225"/>
      <c r="X193" s="225"/>
      <c r="Y193" s="225"/>
      <c r="Z193" s="225"/>
      <c r="AA193" s="225"/>
      <c r="AB193" s="225"/>
      <c r="AC193" s="225"/>
      <c r="AD193" s="216"/>
      <c r="AE193" s="216"/>
      <c r="AF193" s="216"/>
      <c r="AG193" s="216"/>
      <c r="AH193" s="216"/>
      <c r="AI193" s="216"/>
      <c r="AJ193" s="216"/>
      <c r="AK193" s="216"/>
      <c r="AL193" s="216"/>
      <c r="AM193" s="216"/>
      <c r="AN193" s="216"/>
      <c r="AO193" s="216"/>
      <c r="AP193" s="225"/>
      <c r="AQ193" s="225"/>
      <c r="AR193" s="225"/>
      <c r="AS193" s="225"/>
      <c r="AT193" s="225"/>
      <c r="AU193" s="225"/>
      <c r="AV193" s="225"/>
      <c r="AW193" s="225"/>
      <c r="AX193" s="225"/>
    </row>
    <row r="194" spans="1:50" ht="15" customHeight="1" x14ac:dyDescent="0.3">
      <c r="A194" s="38">
        <v>192</v>
      </c>
      <c r="B194" s="55"/>
      <c r="C194" s="156"/>
      <c r="D194" s="155"/>
      <c r="E194" s="55"/>
      <c r="F194" s="55"/>
      <c r="G194" s="55"/>
      <c r="H194" s="55"/>
      <c r="I194" s="55"/>
      <c r="J194" s="56"/>
      <c r="K194" s="57"/>
      <c r="L194" s="57"/>
      <c r="M194" s="57"/>
      <c r="N194" s="58"/>
      <c r="O194" s="144"/>
      <c r="P194" s="57"/>
      <c r="Q194" s="57"/>
      <c r="R194" s="57"/>
      <c r="S194" s="57"/>
      <c r="T194" s="57"/>
      <c r="U194" s="159"/>
      <c r="V194" s="43"/>
      <c r="W194" s="168" t="s">
        <v>242</v>
      </c>
      <c r="X194" s="55"/>
      <c r="Y194" s="55"/>
      <c r="Z194" s="55"/>
      <c r="AA194" s="84"/>
      <c r="AB194" s="84"/>
      <c r="AC194" s="84"/>
      <c r="AD194" s="216"/>
      <c r="AE194" s="216"/>
      <c r="AF194" s="216"/>
      <c r="AG194" s="216"/>
      <c r="AH194" s="216"/>
      <c r="AI194" s="216"/>
      <c r="AJ194" s="216"/>
      <c r="AK194" s="216"/>
      <c r="AL194" s="216"/>
      <c r="AM194" s="216"/>
      <c r="AN194" s="216"/>
      <c r="AO194" s="216"/>
      <c r="AP194" s="225"/>
      <c r="AQ194" s="225"/>
      <c r="AR194" s="225"/>
      <c r="AS194" s="225"/>
      <c r="AT194" s="225"/>
      <c r="AU194" s="225"/>
      <c r="AV194" s="225"/>
      <c r="AW194" s="225"/>
      <c r="AX194" s="225"/>
    </row>
    <row r="195" spans="1:50" ht="15" customHeight="1" x14ac:dyDescent="0.3">
      <c r="A195" s="38">
        <v>193</v>
      </c>
      <c r="B195" s="64"/>
      <c r="C195" s="55"/>
      <c r="D195" s="155"/>
      <c r="E195" s="55"/>
      <c r="F195" s="55"/>
      <c r="G195" s="55"/>
      <c r="H195" s="55"/>
      <c r="I195" s="55"/>
      <c r="J195" s="56"/>
      <c r="K195" s="57"/>
      <c r="L195" s="57"/>
      <c r="M195" s="57"/>
      <c r="N195" s="58"/>
      <c r="O195" s="144"/>
      <c r="P195" s="57"/>
      <c r="Q195" s="57"/>
      <c r="R195" s="57"/>
      <c r="S195" s="57"/>
      <c r="T195" s="57"/>
      <c r="U195" s="159"/>
      <c r="V195" s="43"/>
      <c r="W195" s="98" t="s">
        <v>243</v>
      </c>
      <c r="X195" s="55">
        <v>2005</v>
      </c>
      <c r="Y195" s="55">
        <v>188</v>
      </c>
      <c r="Z195" s="55">
        <v>245</v>
      </c>
      <c r="AA195" s="84">
        <v>328</v>
      </c>
      <c r="AB195" s="84">
        <v>31.4</v>
      </c>
      <c r="AC195" s="84">
        <v>276</v>
      </c>
      <c r="AD195" s="225"/>
      <c r="AE195" s="225"/>
      <c r="AF195" s="225"/>
      <c r="AG195" s="225"/>
      <c r="AH195" s="225"/>
      <c r="AI195" s="225"/>
      <c r="AJ195" s="225"/>
      <c r="AK195" s="225"/>
      <c r="AL195" s="225"/>
      <c r="AM195" s="225"/>
      <c r="AN195" s="225"/>
      <c r="AO195" s="225"/>
      <c r="AP195" s="225"/>
      <c r="AQ195" s="225"/>
      <c r="AR195" s="225"/>
      <c r="AS195" s="225"/>
      <c r="AT195" s="225"/>
      <c r="AU195" s="225"/>
      <c r="AV195" s="225"/>
      <c r="AW195" s="225"/>
      <c r="AX195" s="225"/>
    </row>
    <row r="196" spans="1:50" ht="15" customHeight="1" x14ac:dyDescent="0.3">
      <c r="A196" s="38">
        <v>194</v>
      </c>
      <c r="B196" s="64"/>
      <c r="C196" s="61"/>
      <c r="D196" s="155"/>
      <c r="E196" s="55"/>
      <c r="F196" s="55"/>
      <c r="G196" s="55"/>
      <c r="H196" s="55"/>
      <c r="I196" s="55"/>
      <c r="J196" s="56"/>
      <c r="K196" s="57"/>
      <c r="L196" s="57"/>
      <c r="M196" s="57"/>
      <c r="N196" s="58"/>
      <c r="O196" s="144"/>
      <c r="P196" s="57"/>
      <c r="Q196" s="57"/>
      <c r="R196" s="57"/>
      <c r="S196" s="57"/>
      <c r="T196" s="57"/>
      <c r="U196" s="159"/>
      <c r="V196" s="46"/>
      <c r="W196" s="95" t="s">
        <v>246</v>
      </c>
      <c r="X196" s="55">
        <v>2007</v>
      </c>
      <c r="Y196" s="55">
        <v>200</v>
      </c>
      <c r="Z196" s="55">
        <v>259</v>
      </c>
      <c r="AA196" s="84">
        <v>330</v>
      </c>
      <c r="AB196" s="84">
        <v>26.2</v>
      </c>
      <c r="AC196" s="84">
        <v>260</v>
      </c>
      <c r="AD196" s="225"/>
      <c r="AE196" s="225"/>
      <c r="AF196" s="225"/>
      <c r="AG196" s="225"/>
      <c r="AH196" s="225"/>
      <c r="AI196" s="225"/>
      <c r="AJ196" s="225"/>
      <c r="AK196" s="225"/>
      <c r="AL196" s="225"/>
      <c r="AM196" s="225"/>
      <c r="AN196" s="225"/>
      <c r="AO196" s="225"/>
      <c r="AP196" s="208" t="s">
        <v>244</v>
      </c>
      <c r="AQ196" s="211">
        <v>2009</v>
      </c>
      <c r="AR196" s="202">
        <v>189</v>
      </c>
      <c r="AS196" s="202">
        <v>245</v>
      </c>
      <c r="AT196" s="202">
        <v>322</v>
      </c>
      <c r="AU196" s="202">
        <v>29.4</v>
      </c>
      <c r="AV196" s="202">
        <v>273</v>
      </c>
      <c r="AW196" s="225"/>
      <c r="AX196" s="225"/>
    </row>
    <row r="197" spans="1:50" ht="15" customHeight="1" x14ac:dyDescent="0.3">
      <c r="A197" s="38">
        <v>195</v>
      </c>
      <c r="B197" s="55"/>
      <c r="C197" s="55"/>
      <c r="D197" s="62"/>
      <c r="E197" s="55"/>
      <c r="F197" s="55"/>
      <c r="G197" s="55"/>
      <c r="H197" s="55"/>
      <c r="I197" s="55"/>
      <c r="J197" s="56"/>
      <c r="K197" s="57"/>
      <c r="L197" s="57"/>
      <c r="M197" s="57"/>
      <c r="N197" s="58"/>
      <c r="O197" s="144"/>
      <c r="P197" s="57"/>
      <c r="Q197" s="57"/>
      <c r="R197" s="57"/>
      <c r="S197" s="57"/>
      <c r="T197" s="57"/>
      <c r="U197" s="159"/>
      <c r="V197" s="46"/>
      <c r="W197" s="98" t="s">
        <v>247</v>
      </c>
      <c r="X197" s="55">
        <v>2010</v>
      </c>
      <c r="Y197" s="55">
        <v>193</v>
      </c>
      <c r="Z197" s="55">
        <v>253</v>
      </c>
      <c r="AA197" s="84">
        <v>318</v>
      </c>
      <c r="AB197" s="84">
        <v>23.8</v>
      </c>
      <c r="AC197" s="84">
        <v>229</v>
      </c>
      <c r="AD197" s="225"/>
      <c r="AE197" s="225"/>
      <c r="AF197" s="225"/>
      <c r="AG197" s="225"/>
      <c r="AH197" s="225"/>
      <c r="AI197" s="225"/>
      <c r="AJ197" s="225"/>
      <c r="AK197" s="225"/>
      <c r="AL197" s="225"/>
      <c r="AM197" s="225"/>
      <c r="AN197" s="225"/>
      <c r="AO197" s="225"/>
      <c r="AP197" s="208" t="s">
        <v>245</v>
      </c>
      <c r="AQ197" s="211">
        <v>2009</v>
      </c>
      <c r="AR197" s="202">
        <v>184</v>
      </c>
      <c r="AS197" s="202">
        <v>240</v>
      </c>
      <c r="AT197" s="202">
        <v>314</v>
      </c>
      <c r="AU197" s="202">
        <v>21.2</v>
      </c>
      <c r="AV197" s="202">
        <v>245</v>
      </c>
      <c r="AW197" s="225"/>
      <c r="AX197" s="225"/>
    </row>
    <row r="198" spans="1:50" ht="15" customHeight="1" x14ac:dyDescent="0.3">
      <c r="A198" s="38">
        <v>196</v>
      </c>
      <c r="B198" s="61"/>
      <c r="C198" s="156"/>
      <c r="D198" s="155"/>
      <c r="E198" s="55"/>
      <c r="F198" s="55"/>
      <c r="G198" s="55"/>
      <c r="H198" s="55"/>
      <c r="I198" s="55"/>
      <c r="J198" s="56"/>
      <c r="K198" s="57"/>
      <c r="L198" s="57"/>
      <c r="M198" s="57"/>
      <c r="N198" s="58"/>
      <c r="O198" s="144"/>
      <c r="P198" s="57"/>
      <c r="Q198" s="57"/>
      <c r="R198" s="57"/>
      <c r="S198" s="57"/>
      <c r="T198" s="57"/>
      <c r="U198" s="159"/>
      <c r="V198" s="43"/>
      <c r="W198" s="98" t="s">
        <v>248</v>
      </c>
      <c r="X198" s="55">
        <v>2009</v>
      </c>
      <c r="Y198" s="55">
        <v>192</v>
      </c>
      <c r="Z198" s="55">
        <v>249</v>
      </c>
      <c r="AA198" s="84">
        <v>338</v>
      </c>
      <c r="AB198" s="84">
        <v>28.9</v>
      </c>
      <c r="AC198" s="84">
        <v>294</v>
      </c>
      <c r="AD198" s="225"/>
      <c r="AE198" s="225"/>
      <c r="AF198" s="225"/>
      <c r="AG198" s="225"/>
      <c r="AH198" s="225"/>
      <c r="AI198" s="225"/>
      <c r="AJ198" s="225"/>
      <c r="AK198" s="225"/>
      <c r="AL198" s="225"/>
      <c r="AM198" s="225"/>
      <c r="AN198" s="225"/>
      <c r="AO198" s="225"/>
      <c r="AP198" s="202" t="s">
        <v>63</v>
      </c>
      <c r="AQ198" s="202">
        <v>2006</v>
      </c>
      <c r="AR198" s="202">
        <v>196</v>
      </c>
      <c r="AS198" s="202">
        <v>250</v>
      </c>
      <c r="AT198" s="202">
        <v>324</v>
      </c>
      <c r="AU198" s="202">
        <v>23</v>
      </c>
      <c r="AV198" s="202">
        <v>261</v>
      </c>
      <c r="AW198" s="225"/>
      <c r="AX198" s="225"/>
    </row>
    <row r="199" spans="1:50" ht="15" customHeight="1" x14ac:dyDescent="0.3">
      <c r="A199" s="38">
        <v>197</v>
      </c>
      <c r="B199" s="55"/>
      <c r="C199" s="55"/>
      <c r="D199" s="155"/>
      <c r="E199" s="55"/>
      <c r="F199" s="55"/>
      <c r="G199" s="55"/>
      <c r="H199" s="55"/>
      <c r="I199" s="55"/>
      <c r="J199" s="56"/>
      <c r="K199" s="57"/>
      <c r="L199" s="57"/>
      <c r="M199" s="57"/>
      <c r="N199" s="58"/>
      <c r="O199" s="144"/>
      <c r="P199" s="57"/>
      <c r="Q199" s="57"/>
      <c r="R199" s="57"/>
      <c r="S199" s="57"/>
      <c r="T199" s="57"/>
      <c r="U199" s="159"/>
      <c r="V199" s="43"/>
      <c r="W199" s="95" t="s">
        <v>249</v>
      </c>
      <c r="X199" s="55">
        <v>2008</v>
      </c>
      <c r="Y199" s="55">
        <v>191</v>
      </c>
      <c r="Z199" s="55">
        <v>252</v>
      </c>
      <c r="AA199" s="84">
        <v>340</v>
      </c>
      <c r="AB199" s="84">
        <v>29.7</v>
      </c>
      <c r="AC199" s="84">
        <v>279</v>
      </c>
      <c r="AD199" s="225"/>
      <c r="AE199" s="225"/>
      <c r="AF199" s="225"/>
      <c r="AG199" s="225"/>
      <c r="AH199" s="225"/>
      <c r="AI199" s="225"/>
      <c r="AJ199" s="225"/>
      <c r="AK199" s="225"/>
      <c r="AL199" s="225"/>
      <c r="AM199" s="225"/>
      <c r="AN199" s="225"/>
      <c r="AO199" s="225"/>
      <c r="AP199" s="209" t="s">
        <v>35</v>
      </c>
      <c r="AQ199" s="202">
        <v>2008</v>
      </c>
      <c r="AR199" s="202">
        <v>184</v>
      </c>
      <c r="AS199" s="202">
        <v>241</v>
      </c>
      <c r="AT199" s="202">
        <v>330</v>
      </c>
      <c r="AU199" s="202">
        <v>25.9</v>
      </c>
      <c r="AV199" s="202">
        <v>300</v>
      </c>
      <c r="AW199" s="225"/>
      <c r="AX199" s="225"/>
    </row>
    <row r="200" spans="1:50" ht="15" customHeight="1" x14ac:dyDescent="0.3">
      <c r="A200" s="38">
        <v>198</v>
      </c>
      <c r="B200" s="55"/>
      <c r="C200" s="55"/>
      <c r="D200" s="62"/>
      <c r="E200" s="55"/>
      <c r="F200" s="55"/>
      <c r="G200" s="70"/>
      <c r="H200" s="70"/>
      <c r="I200" s="70"/>
      <c r="J200" s="56"/>
      <c r="K200" s="57"/>
      <c r="L200" s="57"/>
      <c r="M200" s="57"/>
      <c r="N200" s="58"/>
      <c r="O200" s="144"/>
      <c r="P200" s="57"/>
      <c r="Q200" s="57"/>
      <c r="R200" s="57"/>
      <c r="S200" s="57"/>
      <c r="T200" s="57"/>
      <c r="U200" s="159"/>
      <c r="V200" s="46"/>
      <c r="W200" s="86" t="s">
        <v>250</v>
      </c>
      <c r="X200" s="55">
        <v>2006</v>
      </c>
      <c r="Y200" s="55">
        <v>200</v>
      </c>
      <c r="Z200" s="55">
        <v>257</v>
      </c>
      <c r="AA200" s="84">
        <v>342</v>
      </c>
      <c r="AB200" s="84">
        <v>26.1</v>
      </c>
      <c r="AC200" s="84">
        <v>276</v>
      </c>
      <c r="AD200" s="225"/>
      <c r="AE200" s="225"/>
      <c r="AF200" s="225"/>
      <c r="AG200" s="225"/>
      <c r="AH200" s="225"/>
      <c r="AI200" s="225"/>
      <c r="AJ200" s="225"/>
      <c r="AK200" s="225"/>
      <c r="AL200" s="225"/>
      <c r="AM200" s="225"/>
      <c r="AN200" s="225"/>
      <c r="AO200" s="225"/>
      <c r="AP200" s="208" t="s">
        <v>255</v>
      </c>
      <c r="AQ200" s="202">
        <v>2006</v>
      </c>
      <c r="AR200" s="202">
        <v>203</v>
      </c>
      <c r="AS200" s="202">
        <v>265</v>
      </c>
      <c r="AT200" s="202">
        <v>364</v>
      </c>
      <c r="AU200" s="202">
        <v>37</v>
      </c>
      <c r="AV200" s="202">
        <v>300</v>
      </c>
      <c r="AW200" s="225"/>
      <c r="AX200" s="225"/>
    </row>
    <row r="201" spans="1:50" ht="15" customHeight="1" x14ac:dyDescent="0.3">
      <c r="A201" s="38">
        <v>199</v>
      </c>
      <c r="B201" s="64"/>
      <c r="C201" s="156"/>
      <c r="D201" s="155"/>
      <c r="E201" s="55"/>
      <c r="F201" s="55"/>
      <c r="G201" s="55"/>
      <c r="H201" s="55"/>
      <c r="I201" s="55"/>
      <c r="J201" s="56"/>
      <c r="K201" s="57"/>
      <c r="L201" s="57"/>
      <c r="M201" s="57"/>
      <c r="N201" s="58"/>
      <c r="O201" s="144"/>
      <c r="P201" s="57"/>
      <c r="Q201" s="57"/>
      <c r="R201" s="57"/>
      <c r="S201" s="57"/>
      <c r="T201" s="57"/>
      <c r="U201" s="159"/>
      <c r="V201" s="46"/>
      <c r="W201" s="95" t="s">
        <v>251</v>
      </c>
      <c r="X201" s="55">
        <v>2008</v>
      </c>
      <c r="Y201" s="55">
        <v>197</v>
      </c>
      <c r="Z201" s="55">
        <v>260</v>
      </c>
      <c r="AA201" s="84">
        <v>342</v>
      </c>
      <c r="AB201" s="84">
        <v>27</v>
      </c>
      <c r="AC201" s="84">
        <v>280</v>
      </c>
      <c r="AD201" s="225"/>
      <c r="AE201" s="225"/>
      <c r="AF201" s="225"/>
      <c r="AG201" s="225"/>
      <c r="AH201" s="225"/>
      <c r="AI201" s="225"/>
      <c r="AJ201" s="225"/>
      <c r="AK201" s="225"/>
      <c r="AL201" s="225"/>
      <c r="AM201" s="225"/>
      <c r="AN201" s="225"/>
      <c r="AO201" s="225"/>
      <c r="AP201" s="208" t="s">
        <v>256</v>
      </c>
      <c r="AQ201" s="202">
        <v>2005</v>
      </c>
      <c r="AR201" s="202">
        <v>200</v>
      </c>
      <c r="AS201" s="202">
        <v>258</v>
      </c>
      <c r="AT201" s="202">
        <v>346</v>
      </c>
      <c r="AU201" s="202">
        <v>29.6</v>
      </c>
      <c r="AV201" s="202">
        <v>270</v>
      </c>
      <c r="AW201" s="225"/>
      <c r="AX201" s="225"/>
    </row>
    <row r="202" spans="1:50" ht="15" customHeight="1" x14ac:dyDescent="0.3">
      <c r="A202" s="38">
        <v>200</v>
      </c>
      <c r="B202" s="64"/>
      <c r="C202" s="69"/>
      <c r="D202" s="62"/>
      <c r="E202" s="55"/>
      <c r="F202" s="55"/>
      <c r="G202" s="55"/>
      <c r="H202" s="55"/>
      <c r="I202" s="55"/>
      <c r="J202" s="56"/>
      <c r="K202" s="57"/>
      <c r="L202" s="57"/>
      <c r="M202" s="57"/>
      <c r="N202" s="58"/>
      <c r="O202" s="144"/>
      <c r="P202" s="57"/>
      <c r="Q202" s="57"/>
      <c r="R202" s="57"/>
      <c r="S202" s="57"/>
      <c r="T202" s="57"/>
      <c r="U202" s="159"/>
      <c r="V202" s="43"/>
      <c r="W202" s="86" t="s">
        <v>252</v>
      </c>
      <c r="X202" s="55">
        <v>2010</v>
      </c>
      <c r="Y202" s="55">
        <v>194</v>
      </c>
      <c r="Z202" s="55">
        <v>253</v>
      </c>
      <c r="AA202" s="84">
        <v>324</v>
      </c>
      <c r="AB202" s="84">
        <v>24.4</v>
      </c>
      <c r="AC202" s="84">
        <v>256</v>
      </c>
      <c r="AD202" s="225"/>
      <c r="AE202" s="225"/>
      <c r="AF202" s="225"/>
      <c r="AG202" s="225"/>
      <c r="AH202" s="225"/>
      <c r="AI202" s="225"/>
      <c r="AJ202" s="225"/>
      <c r="AK202" s="225"/>
      <c r="AL202" s="225"/>
      <c r="AM202" s="225"/>
      <c r="AN202" s="225"/>
      <c r="AO202" s="225"/>
      <c r="AP202" s="226"/>
      <c r="AQ202" s="225"/>
      <c r="AR202" s="225"/>
      <c r="AS202" s="225"/>
      <c r="AT202" s="225"/>
      <c r="AU202" s="225"/>
      <c r="AV202" s="225"/>
      <c r="AW202" s="225"/>
      <c r="AX202" s="225"/>
    </row>
    <row r="203" spans="1:50" ht="15" customHeight="1" x14ac:dyDescent="0.3">
      <c r="A203" s="38">
        <v>201</v>
      </c>
      <c r="B203" s="64"/>
      <c r="C203" s="69"/>
      <c r="D203" s="155"/>
      <c r="E203" s="55"/>
      <c r="F203" s="55"/>
      <c r="G203" s="55"/>
      <c r="H203" s="55"/>
      <c r="I203" s="55"/>
      <c r="J203" s="56"/>
      <c r="K203" s="57"/>
      <c r="L203" s="57"/>
      <c r="M203" s="57"/>
      <c r="N203" s="58"/>
      <c r="O203" s="144"/>
      <c r="P203" s="57"/>
      <c r="Q203" s="57"/>
      <c r="R203" s="57"/>
      <c r="S203" s="57"/>
      <c r="T203" s="57"/>
      <c r="U203" s="159"/>
      <c r="V203" s="46"/>
      <c r="W203" s="98" t="s">
        <v>253</v>
      </c>
      <c r="X203" s="55">
        <v>2007</v>
      </c>
      <c r="Y203" s="55">
        <v>192</v>
      </c>
      <c r="Z203" s="55">
        <v>248</v>
      </c>
      <c r="AA203" s="84">
        <v>330</v>
      </c>
      <c r="AB203" s="84">
        <v>24.6</v>
      </c>
      <c r="AC203" s="84">
        <v>270</v>
      </c>
      <c r="AD203" s="225"/>
      <c r="AE203" s="225"/>
      <c r="AF203" s="225"/>
      <c r="AG203" s="225"/>
      <c r="AH203" s="225"/>
      <c r="AI203" s="225"/>
      <c r="AJ203" s="225"/>
      <c r="AK203" s="225"/>
      <c r="AL203" s="225"/>
      <c r="AM203" s="225"/>
      <c r="AN203" s="225"/>
      <c r="AO203" s="225"/>
      <c r="AP203" s="226"/>
      <c r="AQ203" s="225"/>
      <c r="AR203" s="225"/>
      <c r="AS203" s="225"/>
      <c r="AT203" s="225"/>
      <c r="AU203" s="225"/>
      <c r="AV203" s="225"/>
      <c r="AW203" s="225"/>
      <c r="AX203" s="225"/>
    </row>
    <row r="204" spans="1:50" ht="15" customHeight="1" x14ac:dyDescent="0.3">
      <c r="A204" s="38">
        <v>202</v>
      </c>
      <c r="B204" s="64"/>
      <c r="C204" s="69"/>
      <c r="D204" s="155"/>
      <c r="E204" s="55"/>
      <c r="F204" s="55"/>
      <c r="G204" s="55"/>
      <c r="H204" s="55"/>
      <c r="I204" s="55"/>
      <c r="J204" s="56"/>
      <c r="K204" s="57"/>
      <c r="L204" s="57"/>
      <c r="M204" s="57"/>
      <c r="N204" s="58"/>
      <c r="O204" s="144"/>
      <c r="P204" s="57"/>
      <c r="Q204" s="57"/>
      <c r="R204" s="57"/>
      <c r="S204" s="57"/>
      <c r="T204" s="57"/>
      <c r="U204" s="159"/>
      <c r="W204" s="95" t="s">
        <v>50</v>
      </c>
      <c r="X204" s="55">
        <v>2008</v>
      </c>
      <c r="Y204" s="55">
        <v>194</v>
      </c>
      <c r="Z204" s="55">
        <v>258</v>
      </c>
      <c r="AA204" s="84">
        <v>334</v>
      </c>
      <c r="AB204" s="84">
        <v>24.3</v>
      </c>
      <c r="AC204" s="84">
        <v>273</v>
      </c>
      <c r="AD204" s="225"/>
      <c r="AE204" s="225"/>
      <c r="AF204" s="225"/>
      <c r="AG204" s="225"/>
      <c r="AH204" s="225"/>
      <c r="AI204" s="225"/>
      <c r="AJ204" s="225"/>
      <c r="AK204" s="225"/>
      <c r="AL204" s="225"/>
      <c r="AM204" s="225"/>
      <c r="AN204" s="225"/>
      <c r="AO204" s="225"/>
      <c r="AP204" s="226"/>
      <c r="AQ204" s="225"/>
      <c r="AR204" s="225"/>
      <c r="AS204" s="225"/>
      <c r="AT204" s="225"/>
      <c r="AU204" s="225"/>
      <c r="AV204" s="225"/>
      <c r="AW204" s="225"/>
      <c r="AX204" s="225"/>
    </row>
    <row r="205" spans="1:50" ht="15" customHeight="1" x14ac:dyDescent="0.3">
      <c r="A205" s="38">
        <v>203</v>
      </c>
      <c r="B205" s="64"/>
      <c r="C205" s="156"/>
      <c r="D205" s="155"/>
      <c r="E205" s="55"/>
      <c r="F205" s="55"/>
      <c r="G205" s="55"/>
      <c r="H205" s="55"/>
      <c r="I205" s="55"/>
      <c r="J205" s="56"/>
      <c r="K205" s="57"/>
      <c r="L205" s="57"/>
      <c r="M205" s="57"/>
      <c r="N205" s="58"/>
      <c r="O205" s="144"/>
      <c r="P205" s="57"/>
      <c r="Q205" s="57"/>
      <c r="R205" s="57"/>
      <c r="S205" s="57"/>
      <c r="T205" s="57"/>
      <c r="U205" s="159"/>
      <c r="V205" s="23"/>
      <c r="W205" s="96" t="s">
        <v>36</v>
      </c>
      <c r="X205" s="55">
        <v>2008</v>
      </c>
      <c r="Y205" s="55">
        <v>199</v>
      </c>
      <c r="Z205" s="55">
        <v>264</v>
      </c>
      <c r="AA205" s="84">
        <v>334</v>
      </c>
      <c r="AB205" s="84">
        <v>25.4</v>
      </c>
      <c r="AC205" s="84">
        <v>273</v>
      </c>
      <c r="AD205" s="225"/>
      <c r="AE205" s="225"/>
      <c r="AF205" s="225"/>
      <c r="AG205" s="225"/>
      <c r="AH205" s="225"/>
      <c r="AI205" s="225"/>
      <c r="AJ205" s="225"/>
      <c r="AK205" s="225"/>
      <c r="AL205" s="225"/>
      <c r="AM205" s="225"/>
      <c r="AN205" s="225"/>
      <c r="AO205" s="225"/>
      <c r="AP205" s="225"/>
      <c r="AQ205" s="225"/>
      <c r="AR205" s="225"/>
      <c r="AS205" s="225"/>
      <c r="AT205" s="225"/>
      <c r="AU205" s="225"/>
      <c r="AV205" s="225"/>
      <c r="AW205" s="225"/>
      <c r="AX205" s="225"/>
    </row>
    <row r="206" spans="1:50" ht="15" customHeight="1" x14ac:dyDescent="0.3">
      <c r="A206" s="38">
        <v>204</v>
      </c>
      <c r="B206" s="55"/>
      <c r="C206" s="156"/>
      <c r="D206" s="155"/>
      <c r="E206" s="55"/>
      <c r="F206" s="55"/>
      <c r="G206" s="55"/>
      <c r="H206" s="55"/>
      <c r="I206" s="55"/>
      <c r="J206" s="56"/>
      <c r="K206" s="57"/>
      <c r="L206" s="57"/>
      <c r="M206" s="57"/>
      <c r="N206" s="58"/>
      <c r="O206" s="144"/>
      <c r="P206" s="57"/>
      <c r="Q206" s="57"/>
      <c r="R206" s="57"/>
      <c r="S206" s="57"/>
      <c r="T206" s="57"/>
      <c r="U206" s="159"/>
      <c r="V206" s="23"/>
      <c r="W206" s="98" t="s">
        <v>254</v>
      </c>
      <c r="X206" s="55">
        <v>2009</v>
      </c>
      <c r="Y206" s="55">
        <v>193</v>
      </c>
      <c r="Z206" s="55">
        <v>257</v>
      </c>
      <c r="AA206" s="84">
        <v>344</v>
      </c>
      <c r="AB206" s="84">
        <v>29.2</v>
      </c>
      <c r="AC206" s="84">
        <v>303</v>
      </c>
      <c r="AD206" s="225"/>
      <c r="AE206" s="225"/>
      <c r="AF206" s="225"/>
      <c r="AG206" s="225"/>
      <c r="AH206" s="225"/>
      <c r="AI206" s="225"/>
      <c r="AJ206" s="225"/>
      <c r="AK206" s="225"/>
      <c r="AL206" s="225"/>
      <c r="AM206" s="225"/>
      <c r="AN206" s="225"/>
      <c r="AO206" s="225"/>
      <c r="AP206" s="225"/>
      <c r="AQ206" s="225"/>
      <c r="AR206" s="225"/>
      <c r="AS206" s="225"/>
      <c r="AT206" s="225"/>
      <c r="AU206" s="225"/>
      <c r="AV206" s="225"/>
      <c r="AW206" s="225"/>
      <c r="AX206" s="225"/>
    </row>
    <row r="207" spans="1:50" ht="15" customHeight="1" x14ac:dyDescent="0.3">
      <c r="A207" s="38">
        <v>205</v>
      </c>
      <c r="B207" s="55"/>
      <c r="C207" s="156"/>
      <c r="D207" s="155"/>
      <c r="E207" s="55"/>
      <c r="F207" s="55"/>
      <c r="G207" s="55"/>
      <c r="H207" s="55"/>
      <c r="I207" s="55"/>
      <c r="J207" s="56"/>
      <c r="K207" s="57"/>
      <c r="L207" s="57"/>
      <c r="M207" s="57"/>
      <c r="N207" s="58"/>
      <c r="O207" s="144"/>
      <c r="P207" s="57"/>
      <c r="Q207" s="57"/>
      <c r="R207" s="57"/>
      <c r="S207" s="57"/>
      <c r="T207" s="57"/>
      <c r="U207" s="159"/>
      <c r="V207" s="23"/>
      <c r="W207" s="98" t="s">
        <v>300</v>
      </c>
      <c r="X207" s="75">
        <v>2007</v>
      </c>
      <c r="Y207" s="75">
        <v>190</v>
      </c>
      <c r="Z207" s="75">
        <v>246</v>
      </c>
      <c r="AA207" s="75">
        <v>314</v>
      </c>
      <c r="AB207" s="75">
        <v>27.7</v>
      </c>
      <c r="AC207" s="75">
        <v>258</v>
      </c>
      <c r="AD207" s="225"/>
      <c r="AE207" s="225"/>
      <c r="AF207" s="225"/>
      <c r="AG207" s="225"/>
      <c r="AH207" s="225"/>
      <c r="AI207" s="225"/>
      <c r="AJ207" s="225"/>
      <c r="AK207" s="225"/>
      <c r="AL207" s="225"/>
      <c r="AM207" s="225"/>
      <c r="AN207" s="225"/>
      <c r="AO207" s="225"/>
      <c r="AP207" s="225"/>
      <c r="AQ207" s="225"/>
      <c r="AR207" s="225"/>
      <c r="AS207" s="225"/>
      <c r="AT207" s="225"/>
      <c r="AU207" s="225"/>
      <c r="AV207" s="225"/>
      <c r="AW207" s="225"/>
      <c r="AX207" s="225"/>
    </row>
    <row r="208" spans="1:50" ht="15" customHeight="1" x14ac:dyDescent="0.3">
      <c r="A208" s="38">
        <v>206</v>
      </c>
      <c r="B208" s="55"/>
      <c r="C208" s="55"/>
      <c r="D208" s="155"/>
      <c r="E208" s="55"/>
      <c r="F208" s="55"/>
      <c r="G208" s="55"/>
      <c r="H208" s="55"/>
      <c r="I208" s="55"/>
      <c r="J208" s="56"/>
      <c r="K208" s="57"/>
      <c r="L208" s="57"/>
      <c r="M208" s="57"/>
      <c r="N208" s="58"/>
      <c r="O208" s="144"/>
      <c r="P208" s="57"/>
      <c r="Q208" s="57"/>
      <c r="R208" s="57"/>
      <c r="S208" s="57"/>
      <c r="T208" s="57"/>
      <c r="U208" s="159"/>
      <c r="W208" s="98" t="s">
        <v>301</v>
      </c>
      <c r="X208" s="75">
        <v>2007</v>
      </c>
      <c r="Y208" s="75">
        <v>188</v>
      </c>
      <c r="Z208" s="75">
        <v>245</v>
      </c>
      <c r="AA208" s="75">
        <v>342</v>
      </c>
      <c r="AB208" s="75">
        <v>26</v>
      </c>
      <c r="AC208" s="75">
        <v>304</v>
      </c>
      <c r="AD208" s="225"/>
      <c r="AE208" s="225"/>
      <c r="AF208" s="225"/>
      <c r="AG208" s="225"/>
      <c r="AH208" s="225"/>
      <c r="AI208" s="225"/>
      <c r="AJ208" s="225"/>
      <c r="AK208" s="225"/>
      <c r="AL208" s="225"/>
      <c r="AM208" s="225"/>
      <c r="AN208" s="225"/>
      <c r="AO208" s="225"/>
      <c r="AP208" s="225"/>
      <c r="AQ208" s="225"/>
      <c r="AR208" s="225"/>
      <c r="AS208" s="225"/>
      <c r="AT208" s="225"/>
      <c r="AU208" s="225"/>
      <c r="AV208" s="225"/>
      <c r="AW208" s="225"/>
      <c r="AX208" s="225"/>
    </row>
    <row r="209" spans="1:50" ht="15" customHeight="1" x14ac:dyDescent="0.3">
      <c r="A209" s="38">
        <v>207</v>
      </c>
      <c r="B209" s="55"/>
      <c r="C209" s="55"/>
      <c r="D209" s="155"/>
      <c r="E209" s="55"/>
      <c r="F209" s="55"/>
      <c r="G209" s="55"/>
      <c r="H209" s="55"/>
      <c r="I209" s="55"/>
      <c r="J209" s="56"/>
      <c r="K209" s="57"/>
      <c r="L209" s="57"/>
      <c r="M209" s="57"/>
      <c r="N209" s="58"/>
      <c r="O209" s="144"/>
      <c r="P209" s="57"/>
      <c r="Q209" s="57"/>
      <c r="R209" s="57"/>
      <c r="S209" s="57"/>
      <c r="T209" s="57"/>
      <c r="U209" s="159"/>
      <c r="V209" s="23"/>
      <c r="W209" s="98" t="s">
        <v>302</v>
      </c>
      <c r="X209" s="75">
        <v>2008</v>
      </c>
      <c r="Y209" s="75">
        <v>191</v>
      </c>
      <c r="Z209" s="75">
        <v>252</v>
      </c>
      <c r="AA209" s="75">
        <v>318</v>
      </c>
      <c r="AB209" s="75">
        <v>17.7</v>
      </c>
      <c r="AC209" s="75">
        <v>221</v>
      </c>
      <c r="AD209" s="225"/>
      <c r="AE209" s="225"/>
      <c r="AF209" s="225"/>
      <c r="AG209" s="225"/>
      <c r="AH209" s="225"/>
      <c r="AI209" s="225"/>
      <c r="AJ209" s="225"/>
      <c r="AK209" s="225"/>
      <c r="AL209" s="225"/>
      <c r="AM209" s="225"/>
      <c r="AN209" s="225"/>
      <c r="AO209" s="225"/>
      <c r="AP209" s="225"/>
      <c r="AQ209" s="225"/>
      <c r="AR209" s="225"/>
      <c r="AS209" s="225"/>
      <c r="AT209" s="225"/>
      <c r="AU209" s="225"/>
      <c r="AV209" s="225"/>
      <c r="AW209" s="225"/>
      <c r="AX209" s="225"/>
    </row>
    <row r="210" spans="1:50" ht="15" customHeight="1" x14ac:dyDescent="0.3">
      <c r="A210" s="38">
        <v>208</v>
      </c>
      <c r="B210" s="55"/>
      <c r="C210" s="55"/>
      <c r="D210" s="62"/>
      <c r="E210" s="55"/>
      <c r="F210" s="55"/>
      <c r="G210" s="55"/>
      <c r="H210" s="55"/>
      <c r="I210" s="55"/>
      <c r="J210" s="56"/>
      <c r="K210" s="57"/>
      <c r="L210" s="57"/>
      <c r="M210" s="57"/>
      <c r="N210" s="58"/>
      <c r="O210" s="144"/>
      <c r="P210" s="57"/>
      <c r="Q210" s="57"/>
      <c r="R210" s="57"/>
      <c r="S210" s="57"/>
      <c r="T210" s="57"/>
      <c r="U210" s="159"/>
      <c r="W210" s="98" t="s">
        <v>303</v>
      </c>
      <c r="X210" s="75">
        <v>2010</v>
      </c>
      <c r="Y210" s="75">
        <v>196</v>
      </c>
      <c r="Z210" s="75">
        <v>260</v>
      </c>
      <c r="AA210" s="75">
        <v>328</v>
      </c>
      <c r="AB210" s="75">
        <v>25.3</v>
      </c>
      <c r="AC210" s="75">
        <v>255</v>
      </c>
      <c r="AD210" s="225"/>
      <c r="AE210" s="225"/>
      <c r="AF210" s="225"/>
      <c r="AG210" s="225"/>
      <c r="AH210" s="225"/>
      <c r="AI210" s="225"/>
      <c r="AJ210" s="225"/>
      <c r="AK210" s="225"/>
      <c r="AL210" s="225"/>
      <c r="AM210" s="225"/>
      <c r="AN210" s="225"/>
      <c r="AO210" s="225"/>
      <c r="AP210" s="225"/>
      <c r="AQ210" s="225"/>
      <c r="AR210" s="225"/>
      <c r="AS210" s="225"/>
      <c r="AT210" s="225"/>
      <c r="AU210" s="225"/>
      <c r="AV210" s="225"/>
      <c r="AW210" s="225"/>
      <c r="AX210" s="225"/>
    </row>
    <row r="211" spans="1:50" ht="15" customHeight="1" x14ac:dyDescent="0.3">
      <c r="A211" s="38">
        <v>209</v>
      </c>
      <c r="B211" s="61"/>
      <c r="C211" s="55"/>
      <c r="D211" s="155"/>
      <c r="E211" s="55"/>
      <c r="F211" s="55"/>
      <c r="G211" s="61"/>
      <c r="H211" s="61"/>
      <c r="I211" s="61"/>
      <c r="J211" s="56"/>
      <c r="K211" s="57"/>
      <c r="L211" s="57"/>
      <c r="M211" s="57"/>
      <c r="N211" s="58"/>
      <c r="O211" s="144"/>
      <c r="P211" s="57"/>
      <c r="Q211" s="57"/>
      <c r="R211" s="57"/>
      <c r="S211" s="57"/>
      <c r="T211" s="57"/>
      <c r="U211" s="159"/>
      <c r="V211" s="23"/>
      <c r="W211" s="98" t="s">
        <v>304</v>
      </c>
      <c r="X211" s="75">
        <v>2009</v>
      </c>
      <c r="Y211" s="75">
        <v>193</v>
      </c>
      <c r="Z211" s="75">
        <v>238</v>
      </c>
      <c r="AA211" s="75">
        <v>318</v>
      </c>
      <c r="AB211" s="75">
        <v>25.4</v>
      </c>
      <c r="AC211" s="75">
        <v>264</v>
      </c>
      <c r="AD211" s="225"/>
      <c r="AE211" s="225"/>
      <c r="AF211" s="225"/>
      <c r="AG211" s="225"/>
      <c r="AH211" s="225"/>
      <c r="AI211" s="225"/>
      <c r="AJ211" s="225"/>
      <c r="AK211" s="225"/>
      <c r="AL211" s="225"/>
      <c r="AM211" s="225"/>
      <c r="AN211" s="225"/>
      <c r="AO211" s="225"/>
      <c r="AP211" s="225"/>
      <c r="AQ211" s="225"/>
      <c r="AR211" s="225"/>
      <c r="AS211" s="225"/>
      <c r="AT211" s="225"/>
      <c r="AU211" s="225"/>
      <c r="AV211" s="225"/>
      <c r="AW211" s="225"/>
      <c r="AX211" s="225"/>
    </row>
    <row r="212" spans="1:50" ht="15" customHeight="1" x14ac:dyDescent="0.3">
      <c r="A212" s="38">
        <v>210</v>
      </c>
      <c r="B212" s="55"/>
      <c r="C212" s="55"/>
      <c r="D212" s="62"/>
      <c r="E212" s="55"/>
      <c r="F212" s="55"/>
      <c r="G212" s="55"/>
      <c r="H212" s="55"/>
      <c r="I212" s="55"/>
      <c r="J212" s="56"/>
      <c r="K212" s="57"/>
      <c r="L212" s="57"/>
      <c r="M212" s="57"/>
      <c r="N212" s="58"/>
      <c r="O212" s="144"/>
      <c r="P212" s="57"/>
      <c r="Q212" s="57"/>
      <c r="R212" s="57"/>
      <c r="S212" s="57"/>
      <c r="T212" s="57"/>
      <c r="U212" s="159"/>
      <c r="V212" s="23"/>
      <c r="W212" s="98" t="s">
        <v>305</v>
      </c>
      <c r="X212" s="75">
        <v>2009</v>
      </c>
      <c r="Y212" s="75">
        <v>200</v>
      </c>
      <c r="Z212" s="75">
        <v>270</v>
      </c>
      <c r="AA212" s="75">
        <v>342</v>
      </c>
      <c r="AB212" s="75">
        <v>23.9</v>
      </c>
      <c r="AC212" s="75">
        <v>259</v>
      </c>
      <c r="AD212" s="225"/>
      <c r="AE212" s="225"/>
      <c r="AF212" s="225"/>
      <c r="AG212" s="225"/>
      <c r="AH212" s="225"/>
      <c r="AI212" s="225"/>
      <c r="AJ212" s="225"/>
      <c r="AK212" s="225"/>
      <c r="AL212" s="225"/>
      <c r="AM212" s="225"/>
      <c r="AN212" s="225"/>
      <c r="AO212" s="225"/>
      <c r="AP212" s="225"/>
      <c r="AQ212" s="225"/>
      <c r="AR212" s="225"/>
      <c r="AS212" s="225"/>
      <c r="AT212" s="225"/>
      <c r="AU212" s="225"/>
      <c r="AV212" s="225"/>
      <c r="AW212" s="225"/>
      <c r="AX212" s="225"/>
    </row>
    <row r="213" spans="1:50" ht="15" customHeight="1" x14ac:dyDescent="0.3">
      <c r="A213" s="38">
        <v>211</v>
      </c>
      <c r="B213" s="64"/>
      <c r="C213" s="55"/>
      <c r="D213" s="155"/>
      <c r="E213" s="55"/>
      <c r="F213" s="59"/>
      <c r="G213" s="55"/>
      <c r="H213" s="55"/>
      <c r="I213" s="57"/>
      <c r="J213" s="56"/>
      <c r="K213" s="57"/>
      <c r="L213" s="57"/>
      <c r="M213" s="57"/>
      <c r="N213" s="58"/>
      <c r="O213" s="144"/>
      <c r="P213" s="57"/>
      <c r="Q213" s="57"/>
      <c r="R213" s="57"/>
      <c r="S213" s="57"/>
      <c r="T213" s="57"/>
      <c r="U213" s="159"/>
      <c r="V213" s="23"/>
      <c r="W213" s="98" t="s">
        <v>306</v>
      </c>
      <c r="X213" s="75">
        <v>2009</v>
      </c>
      <c r="Y213" s="75">
        <v>193</v>
      </c>
      <c r="Z213" s="75">
        <v>254</v>
      </c>
      <c r="AA213" s="75">
        <v>326</v>
      </c>
      <c r="AB213" s="75">
        <v>19.600000000000001</v>
      </c>
      <c r="AC213" s="75">
        <v>260</v>
      </c>
      <c r="AD213" s="225"/>
      <c r="AE213" s="225"/>
      <c r="AF213" s="225"/>
      <c r="AG213" s="225"/>
      <c r="AH213" s="225"/>
      <c r="AI213" s="225"/>
      <c r="AJ213" s="225"/>
      <c r="AK213" s="225"/>
      <c r="AL213" s="225"/>
      <c r="AM213" s="225"/>
      <c r="AN213" s="225"/>
      <c r="AO213" s="225"/>
      <c r="AP213" s="225"/>
      <c r="AQ213" s="225"/>
      <c r="AR213" s="225"/>
      <c r="AS213" s="225"/>
      <c r="AT213" s="225"/>
      <c r="AU213" s="225"/>
      <c r="AV213" s="225"/>
      <c r="AW213" s="225"/>
      <c r="AX213" s="225"/>
    </row>
    <row r="214" spans="1:50" ht="15" customHeight="1" x14ac:dyDescent="0.3">
      <c r="A214" s="38">
        <v>212</v>
      </c>
      <c r="B214" s="60"/>
      <c r="C214" s="55"/>
      <c r="D214" s="62"/>
      <c r="E214" s="55"/>
      <c r="F214" s="55"/>
      <c r="G214" s="55"/>
      <c r="H214" s="55"/>
      <c r="I214" s="55"/>
      <c r="J214" s="56"/>
      <c r="K214" s="57"/>
      <c r="L214" s="57"/>
      <c r="M214" s="57"/>
      <c r="N214" s="58"/>
      <c r="O214" s="144"/>
      <c r="P214" s="57"/>
      <c r="Q214" s="57"/>
      <c r="R214" s="57"/>
      <c r="S214" s="57"/>
      <c r="T214" s="57"/>
      <c r="U214" s="159"/>
      <c r="V214" s="23"/>
      <c r="W214" s="98" t="s">
        <v>307</v>
      </c>
      <c r="X214" s="75">
        <v>2008</v>
      </c>
      <c r="Y214" s="75">
        <v>198</v>
      </c>
      <c r="Z214" s="75">
        <v>258</v>
      </c>
      <c r="AA214" s="75">
        <v>326</v>
      </c>
      <c r="AB214" s="75">
        <v>21.7</v>
      </c>
      <c r="AC214" s="75">
        <v>281</v>
      </c>
      <c r="AD214" s="225"/>
      <c r="AE214" s="225"/>
      <c r="AF214" s="225"/>
      <c r="AG214" s="225"/>
      <c r="AH214" s="225"/>
      <c r="AI214" s="225"/>
      <c r="AJ214" s="225"/>
      <c r="AK214" s="225"/>
      <c r="AL214" s="225"/>
      <c r="AM214" s="225"/>
      <c r="AN214" s="225"/>
      <c r="AO214" s="225"/>
      <c r="AP214" s="225"/>
      <c r="AQ214" s="225"/>
      <c r="AR214" s="225"/>
      <c r="AS214" s="225"/>
      <c r="AT214" s="225"/>
      <c r="AU214" s="225"/>
      <c r="AV214" s="225"/>
      <c r="AW214" s="225"/>
      <c r="AX214" s="225"/>
    </row>
    <row r="215" spans="1:50" ht="15" customHeight="1" x14ac:dyDescent="0.3">
      <c r="A215" s="38">
        <v>213</v>
      </c>
      <c r="B215" s="55"/>
      <c r="C215" s="55"/>
      <c r="D215" s="62"/>
      <c r="E215" s="55"/>
      <c r="F215" s="55"/>
      <c r="G215" s="59"/>
      <c r="H215" s="59"/>
      <c r="I215" s="59"/>
      <c r="J215" s="56"/>
      <c r="K215" s="57"/>
      <c r="L215" s="57"/>
      <c r="M215" s="57"/>
      <c r="N215" s="58"/>
      <c r="O215" s="144"/>
      <c r="P215" s="57"/>
      <c r="Q215" s="57"/>
      <c r="R215" s="57"/>
      <c r="S215" s="57"/>
      <c r="T215" s="57"/>
      <c r="U215" s="159"/>
      <c r="V215" s="23"/>
      <c r="W215" s="225"/>
      <c r="X215" s="225"/>
      <c r="Y215" s="225"/>
      <c r="Z215" s="225"/>
      <c r="AA215" s="225"/>
      <c r="AB215" s="225"/>
      <c r="AC215" s="225"/>
      <c r="AD215" s="225"/>
      <c r="AE215" s="225"/>
      <c r="AF215" s="225"/>
      <c r="AG215" s="225"/>
      <c r="AH215" s="225"/>
      <c r="AI215" s="225"/>
      <c r="AJ215" s="225"/>
      <c r="AK215" s="225"/>
      <c r="AL215" s="225"/>
      <c r="AM215" s="225"/>
      <c r="AN215" s="225"/>
      <c r="AO215" s="225"/>
      <c r="AP215" s="225"/>
      <c r="AQ215" s="225"/>
      <c r="AR215" s="225"/>
      <c r="AS215" s="225"/>
      <c r="AT215" s="225"/>
      <c r="AU215" s="225"/>
      <c r="AV215" s="225"/>
      <c r="AW215" s="225"/>
      <c r="AX215" s="225"/>
    </row>
    <row r="216" spans="1:50" ht="15" customHeight="1" x14ac:dyDescent="0.3">
      <c r="A216" s="38">
        <v>214</v>
      </c>
      <c r="B216" s="61"/>
      <c r="C216" s="61"/>
      <c r="D216" s="155"/>
      <c r="E216" s="55"/>
      <c r="F216" s="55"/>
      <c r="G216" s="55"/>
      <c r="H216" s="55"/>
      <c r="I216" s="55"/>
      <c r="J216" s="56"/>
      <c r="K216" s="57"/>
      <c r="L216" s="57"/>
      <c r="M216" s="57"/>
      <c r="N216" s="58"/>
      <c r="O216" s="144"/>
      <c r="P216" s="57"/>
      <c r="Q216" s="57"/>
      <c r="R216" s="57"/>
      <c r="S216" s="57"/>
      <c r="T216" s="57"/>
      <c r="U216" s="159"/>
      <c r="V216" s="23"/>
      <c r="W216" s="225"/>
      <c r="X216" s="225"/>
      <c r="Y216" s="225"/>
      <c r="Z216" s="225"/>
      <c r="AA216" s="225"/>
      <c r="AB216" s="225"/>
      <c r="AC216" s="225"/>
      <c r="AD216" s="225"/>
      <c r="AE216" s="225"/>
      <c r="AF216" s="225"/>
      <c r="AG216" s="225"/>
      <c r="AH216" s="225"/>
      <c r="AI216" s="225"/>
      <c r="AJ216" s="225"/>
      <c r="AK216" s="225"/>
      <c r="AL216" s="225"/>
      <c r="AM216" s="225"/>
      <c r="AN216" s="225"/>
      <c r="AO216" s="225"/>
      <c r="AP216" s="225"/>
      <c r="AQ216" s="225"/>
      <c r="AR216" s="225"/>
      <c r="AS216" s="225"/>
      <c r="AT216" s="225"/>
      <c r="AU216" s="225"/>
      <c r="AV216" s="225"/>
      <c r="AW216" s="225"/>
      <c r="AX216" s="225"/>
    </row>
    <row r="217" spans="1:50" ht="15" customHeight="1" x14ac:dyDescent="0.3">
      <c r="A217" s="38">
        <v>215</v>
      </c>
      <c r="B217" s="64"/>
      <c r="C217" s="156"/>
      <c r="D217" s="155"/>
      <c r="E217" s="55"/>
      <c r="F217" s="55"/>
      <c r="G217" s="55"/>
      <c r="H217" s="55"/>
      <c r="I217" s="55"/>
      <c r="J217" s="56"/>
      <c r="K217" s="57"/>
      <c r="L217" s="57"/>
      <c r="M217" s="57"/>
      <c r="N217" s="58"/>
      <c r="O217" s="144"/>
      <c r="P217" s="57"/>
      <c r="Q217" s="57"/>
      <c r="R217" s="57"/>
      <c r="S217" s="57"/>
      <c r="T217" s="57"/>
      <c r="U217" s="159"/>
      <c r="W217" s="168" t="s">
        <v>13</v>
      </c>
      <c r="X217" s="55"/>
      <c r="Y217" s="55"/>
      <c r="Z217" s="55"/>
      <c r="AA217" s="84"/>
      <c r="AB217" s="84"/>
      <c r="AC217" s="84"/>
      <c r="AD217" s="225"/>
      <c r="AE217" s="225"/>
      <c r="AF217" s="225"/>
      <c r="AG217" s="225"/>
      <c r="AH217" s="225"/>
      <c r="AI217" s="225"/>
      <c r="AJ217" s="225"/>
      <c r="AK217" s="225"/>
      <c r="AL217" s="225"/>
      <c r="AM217" s="225"/>
      <c r="AN217" s="225"/>
      <c r="AO217" s="225"/>
      <c r="AP217" s="225"/>
      <c r="AQ217" s="225"/>
      <c r="AR217" s="225"/>
      <c r="AS217" s="225"/>
      <c r="AT217" s="225"/>
      <c r="AU217" s="225"/>
      <c r="AV217" s="225"/>
      <c r="AW217" s="225"/>
      <c r="AX217" s="225"/>
    </row>
    <row r="218" spans="1:50" ht="15" customHeight="1" x14ac:dyDescent="0.3">
      <c r="A218" s="38">
        <v>216</v>
      </c>
      <c r="B218" s="55"/>
      <c r="C218" s="55"/>
      <c r="D218" s="155"/>
      <c r="E218" s="55"/>
      <c r="F218" s="55"/>
      <c r="G218" s="55"/>
      <c r="H218" s="55"/>
      <c r="I218" s="55"/>
      <c r="J218" s="56"/>
      <c r="K218" s="57"/>
      <c r="L218" s="57"/>
      <c r="M218" s="57"/>
      <c r="N218" s="58"/>
      <c r="O218" s="144"/>
      <c r="P218" s="57"/>
      <c r="Q218" s="57"/>
      <c r="R218" s="57"/>
      <c r="S218" s="57"/>
      <c r="T218" s="57"/>
      <c r="U218" s="159"/>
      <c r="W218" s="86" t="s">
        <v>257</v>
      </c>
      <c r="X218" s="69">
        <v>2009</v>
      </c>
      <c r="Y218" s="55">
        <v>194</v>
      </c>
      <c r="Z218" s="55">
        <v>255</v>
      </c>
      <c r="AA218" s="84">
        <v>342</v>
      </c>
      <c r="AB218" s="84">
        <v>30.6</v>
      </c>
      <c r="AC218" s="84">
        <v>272</v>
      </c>
      <c r="AD218" s="225"/>
      <c r="AE218" s="225"/>
      <c r="AF218" s="225"/>
      <c r="AG218" s="225"/>
      <c r="AH218" s="225"/>
      <c r="AI218" s="225"/>
      <c r="AJ218" s="225"/>
      <c r="AK218" s="225"/>
      <c r="AL218" s="225"/>
      <c r="AM218" s="225"/>
      <c r="AN218" s="225"/>
      <c r="AO218" s="225"/>
      <c r="AP218" s="75" t="s">
        <v>290</v>
      </c>
      <c r="AQ218" s="75">
        <v>2006</v>
      </c>
      <c r="AR218" s="75">
        <v>195</v>
      </c>
      <c r="AS218" s="75">
        <v>255</v>
      </c>
      <c r="AT218" s="75">
        <v>324</v>
      </c>
      <c r="AU218" s="75">
        <v>24.3</v>
      </c>
      <c r="AV218" s="75">
        <v>254</v>
      </c>
      <c r="AW218" s="225"/>
      <c r="AX218" s="225"/>
    </row>
    <row r="219" spans="1:50" ht="15" customHeight="1" x14ac:dyDescent="0.3">
      <c r="A219" s="38">
        <v>217</v>
      </c>
      <c r="B219" s="64"/>
      <c r="C219" s="156"/>
      <c r="D219" s="155"/>
      <c r="E219" s="55"/>
      <c r="F219" s="55"/>
      <c r="G219" s="55"/>
      <c r="H219" s="55"/>
      <c r="I219" s="55"/>
      <c r="J219" s="56"/>
      <c r="K219" s="57"/>
      <c r="L219" s="57"/>
      <c r="M219" s="57"/>
      <c r="N219" s="58"/>
      <c r="O219" s="144"/>
      <c r="P219" s="57"/>
      <c r="Q219" s="57"/>
      <c r="R219" s="57"/>
      <c r="S219" s="57"/>
      <c r="T219" s="57"/>
      <c r="U219" s="159"/>
      <c r="V219" s="23"/>
      <c r="W219" s="98" t="s">
        <v>259</v>
      </c>
      <c r="X219" s="69">
        <v>2007</v>
      </c>
      <c r="Y219" s="55">
        <v>195</v>
      </c>
      <c r="Z219" s="55">
        <v>251</v>
      </c>
      <c r="AA219" s="84">
        <v>336</v>
      </c>
      <c r="AB219" s="84">
        <v>31.5</v>
      </c>
      <c r="AC219" s="84">
        <v>291</v>
      </c>
      <c r="AD219" s="225"/>
      <c r="AE219" s="225"/>
      <c r="AF219" s="225"/>
      <c r="AG219" s="225"/>
      <c r="AH219" s="225"/>
      <c r="AI219" s="225"/>
      <c r="AJ219" s="225"/>
      <c r="AK219" s="225"/>
      <c r="AL219" s="225"/>
      <c r="AM219" s="225"/>
      <c r="AN219" s="225"/>
      <c r="AO219" s="225"/>
      <c r="AP219" s="75" t="s">
        <v>291</v>
      </c>
      <c r="AQ219" s="75">
        <v>2006</v>
      </c>
      <c r="AR219" s="75">
        <v>195</v>
      </c>
      <c r="AS219" s="75">
        <v>255</v>
      </c>
      <c r="AT219" s="75">
        <v>324</v>
      </c>
      <c r="AU219" s="75">
        <v>19.399999999999999</v>
      </c>
      <c r="AV219" s="75">
        <v>266</v>
      </c>
      <c r="AW219" s="225"/>
      <c r="AX219" s="225"/>
    </row>
    <row r="220" spans="1:50" ht="15" customHeight="1" x14ac:dyDescent="0.3">
      <c r="A220" s="38">
        <v>218</v>
      </c>
      <c r="B220" s="77"/>
      <c r="C220" s="55"/>
      <c r="D220" s="62"/>
      <c r="E220" s="55"/>
      <c r="F220" s="55"/>
      <c r="G220" s="55"/>
      <c r="H220" s="55"/>
      <c r="I220" s="55"/>
      <c r="J220" s="56"/>
      <c r="K220" s="57"/>
      <c r="L220" s="57"/>
      <c r="M220" s="57"/>
      <c r="N220" s="58"/>
      <c r="O220" s="144"/>
      <c r="P220" s="57"/>
      <c r="Q220" s="57"/>
      <c r="R220" s="57"/>
      <c r="S220" s="57"/>
      <c r="T220" s="57"/>
      <c r="U220" s="159"/>
      <c r="V220" s="23"/>
      <c r="W220" s="98" t="s">
        <v>260</v>
      </c>
      <c r="X220" s="69">
        <v>2008</v>
      </c>
      <c r="Y220" s="55">
        <v>193</v>
      </c>
      <c r="Z220" s="55">
        <v>253</v>
      </c>
      <c r="AA220" s="84">
        <v>338</v>
      </c>
      <c r="AB220" s="84">
        <v>22.8</v>
      </c>
      <c r="AC220" s="84">
        <v>291</v>
      </c>
      <c r="AD220" s="225"/>
      <c r="AE220" s="225"/>
      <c r="AF220" s="225"/>
      <c r="AG220" s="225"/>
      <c r="AH220" s="225"/>
      <c r="AI220" s="225"/>
      <c r="AJ220" s="225"/>
      <c r="AK220" s="225"/>
      <c r="AL220" s="225"/>
      <c r="AM220" s="225"/>
      <c r="AN220" s="225"/>
      <c r="AO220" s="225"/>
      <c r="AP220" s="209" t="s">
        <v>216</v>
      </c>
      <c r="AQ220" s="211">
        <v>2005</v>
      </c>
      <c r="AR220" s="202">
        <v>191</v>
      </c>
      <c r="AS220" s="202">
        <v>253</v>
      </c>
      <c r="AT220" s="202">
        <v>332</v>
      </c>
      <c r="AU220" s="202">
        <v>27.5</v>
      </c>
      <c r="AV220" s="202">
        <v>271</v>
      </c>
      <c r="AW220" s="225"/>
      <c r="AX220" s="225"/>
    </row>
    <row r="221" spans="1:50" ht="15" customHeight="1" x14ac:dyDescent="0.3">
      <c r="A221" s="38">
        <v>219</v>
      </c>
      <c r="B221" s="55"/>
      <c r="C221" s="55"/>
      <c r="D221" s="155"/>
      <c r="E221" s="55"/>
      <c r="F221" s="55"/>
      <c r="G221" s="55"/>
      <c r="H221" s="55"/>
      <c r="I221" s="55"/>
      <c r="J221" s="56"/>
      <c r="K221" s="57"/>
      <c r="L221" s="57"/>
      <c r="M221" s="57"/>
      <c r="N221" s="58"/>
      <c r="O221" s="144"/>
      <c r="P221" s="57"/>
      <c r="Q221" s="57"/>
      <c r="R221" s="57"/>
      <c r="S221" s="57"/>
      <c r="T221" s="57"/>
      <c r="U221" s="159"/>
      <c r="W221" s="86" t="s">
        <v>261</v>
      </c>
      <c r="X221" s="69">
        <v>2009</v>
      </c>
      <c r="Y221" s="55">
        <v>195</v>
      </c>
      <c r="Z221" s="55">
        <v>260</v>
      </c>
      <c r="AA221" s="84">
        <v>338</v>
      </c>
      <c r="AB221" s="84">
        <v>27</v>
      </c>
      <c r="AC221" s="84">
        <v>277</v>
      </c>
      <c r="AD221" s="225"/>
      <c r="AE221" s="225"/>
      <c r="AF221" s="225"/>
      <c r="AG221" s="225"/>
      <c r="AH221" s="225"/>
      <c r="AI221" s="225"/>
      <c r="AJ221" s="225"/>
      <c r="AK221" s="225"/>
      <c r="AL221" s="225"/>
      <c r="AM221" s="225"/>
      <c r="AN221" s="225"/>
      <c r="AO221" s="225"/>
      <c r="AP221" s="209" t="s">
        <v>263</v>
      </c>
      <c r="AQ221" s="211">
        <v>2008</v>
      </c>
      <c r="AR221" s="202">
        <v>190</v>
      </c>
      <c r="AS221" s="202">
        <v>253</v>
      </c>
      <c r="AT221" s="202">
        <v>348</v>
      </c>
      <c r="AU221" s="202">
        <v>29.8</v>
      </c>
      <c r="AV221" s="202">
        <v>289</v>
      </c>
      <c r="AW221" s="225"/>
      <c r="AX221" s="225"/>
    </row>
    <row r="222" spans="1:50" ht="15" customHeight="1" x14ac:dyDescent="0.3">
      <c r="A222" s="38">
        <v>220</v>
      </c>
      <c r="B222" s="61"/>
      <c r="C222" s="61"/>
      <c r="D222" s="62"/>
      <c r="E222" s="55"/>
      <c r="F222" s="55"/>
      <c r="G222" s="55"/>
      <c r="H222" s="55"/>
      <c r="I222" s="55"/>
      <c r="J222" s="63"/>
      <c r="K222" s="61"/>
      <c r="L222" s="61"/>
      <c r="M222" s="61"/>
      <c r="N222" s="65"/>
      <c r="O222" s="157"/>
      <c r="P222" s="61"/>
      <c r="Q222" s="61"/>
      <c r="R222" s="61"/>
      <c r="S222" s="61"/>
      <c r="T222" s="61"/>
      <c r="U222" s="62"/>
      <c r="W222" s="98" t="s">
        <v>42</v>
      </c>
      <c r="X222" s="69">
        <v>2009</v>
      </c>
      <c r="Y222" s="55">
        <v>194</v>
      </c>
      <c r="Z222" s="55">
        <v>255</v>
      </c>
      <c r="AA222" s="84">
        <v>336</v>
      </c>
      <c r="AB222" s="84">
        <v>26</v>
      </c>
      <c r="AC222" s="84">
        <v>265</v>
      </c>
      <c r="AD222" s="225"/>
      <c r="AE222" s="225"/>
      <c r="AF222" s="225"/>
      <c r="AG222" s="225"/>
      <c r="AH222" s="225"/>
      <c r="AI222" s="225"/>
      <c r="AJ222" s="225"/>
      <c r="AK222" s="225"/>
      <c r="AL222" s="225"/>
      <c r="AM222" s="225"/>
      <c r="AN222" s="225"/>
      <c r="AO222" s="225"/>
      <c r="AP222" s="225"/>
      <c r="AQ222" s="225"/>
      <c r="AR222" s="225"/>
      <c r="AS222" s="225"/>
      <c r="AT222" s="225"/>
      <c r="AU222" s="225"/>
      <c r="AV222" s="225"/>
      <c r="AW222" s="225"/>
      <c r="AX222" s="225"/>
    </row>
    <row r="223" spans="1:50" ht="15" customHeight="1" x14ac:dyDescent="0.3">
      <c r="A223" s="38">
        <v>221</v>
      </c>
      <c r="B223" s="55"/>
      <c r="C223" s="55"/>
      <c r="D223" s="62"/>
      <c r="E223" s="55"/>
      <c r="F223" s="55"/>
      <c r="G223" s="55"/>
      <c r="H223" s="55"/>
      <c r="I223" s="55"/>
      <c r="J223" s="56"/>
      <c r="K223" s="57"/>
      <c r="L223" s="57"/>
      <c r="M223" s="57"/>
      <c r="N223" s="58"/>
      <c r="O223" s="144"/>
      <c r="P223" s="57"/>
      <c r="Q223" s="57"/>
      <c r="R223" s="57"/>
      <c r="S223" s="57"/>
      <c r="T223" s="57"/>
      <c r="U223" s="159"/>
      <c r="W223" s="86" t="s">
        <v>61</v>
      </c>
      <c r="X223" s="69">
        <v>2007</v>
      </c>
      <c r="Y223" s="55">
        <v>187</v>
      </c>
      <c r="Z223" s="55">
        <v>241</v>
      </c>
      <c r="AA223" s="84">
        <v>334</v>
      </c>
      <c r="AB223" s="84">
        <v>23.6</v>
      </c>
      <c r="AC223" s="84">
        <v>289</v>
      </c>
      <c r="AD223" s="225"/>
      <c r="AE223" s="225"/>
      <c r="AF223" s="225"/>
      <c r="AG223" s="225"/>
      <c r="AH223" s="225"/>
      <c r="AI223" s="225"/>
      <c r="AJ223" s="225"/>
      <c r="AK223" s="225"/>
      <c r="AL223" s="225"/>
      <c r="AM223" s="225"/>
      <c r="AN223" s="225"/>
      <c r="AO223" s="225"/>
      <c r="AP223" s="225"/>
      <c r="AQ223" s="225"/>
      <c r="AR223" s="225"/>
      <c r="AS223" s="225"/>
      <c r="AT223" s="225"/>
      <c r="AU223" s="225"/>
      <c r="AV223" s="225"/>
      <c r="AW223" s="225"/>
      <c r="AX223" s="225"/>
    </row>
    <row r="224" spans="1:50" ht="15" customHeight="1" x14ac:dyDescent="0.3">
      <c r="A224" s="38">
        <v>222</v>
      </c>
      <c r="B224" s="64"/>
      <c r="C224" s="55"/>
      <c r="D224" s="62"/>
      <c r="E224" s="55"/>
      <c r="F224" s="55"/>
      <c r="G224" s="55"/>
      <c r="H224" s="55"/>
      <c r="I224" s="55"/>
      <c r="J224" s="56"/>
      <c r="K224" s="57"/>
      <c r="L224" s="57"/>
      <c r="M224" s="57"/>
      <c r="N224" s="58"/>
      <c r="O224" s="144"/>
      <c r="P224" s="57"/>
      <c r="Q224" s="57"/>
      <c r="R224" s="57"/>
      <c r="S224" s="57"/>
      <c r="T224" s="57"/>
      <c r="U224" s="159"/>
      <c r="W224" s="98" t="s">
        <v>262</v>
      </c>
      <c r="X224" s="69">
        <v>2007</v>
      </c>
      <c r="Y224" s="55">
        <v>187</v>
      </c>
      <c r="Z224" s="55">
        <v>248</v>
      </c>
      <c r="AA224" s="84">
        <v>338</v>
      </c>
      <c r="AB224" s="84">
        <v>35.6</v>
      </c>
      <c r="AC224" s="84">
        <v>295</v>
      </c>
      <c r="AD224" s="225"/>
      <c r="AE224" s="225"/>
      <c r="AF224" s="225"/>
      <c r="AG224" s="225"/>
      <c r="AH224" s="225"/>
      <c r="AI224" s="225"/>
      <c r="AJ224" s="225"/>
      <c r="AK224" s="225"/>
      <c r="AL224" s="225"/>
      <c r="AM224" s="225"/>
      <c r="AN224" s="225"/>
      <c r="AO224" s="225"/>
      <c r="AP224" s="225"/>
      <c r="AQ224" s="225"/>
      <c r="AR224" s="225"/>
      <c r="AS224" s="225"/>
      <c r="AT224" s="225"/>
      <c r="AU224" s="225"/>
      <c r="AV224" s="225"/>
      <c r="AW224" s="225"/>
      <c r="AX224" s="225"/>
    </row>
    <row r="225" spans="1:50" ht="15" customHeight="1" x14ac:dyDescent="0.3">
      <c r="A225" s="38">
        <v>223</v>
      </c>
      <c r="B225" s="70"/>
      <c r="C225" s="55"/>
      <c r="D225" s="155"/>
      <c r="E225" s="55"/>
      <c r="F225" s="55"/>
      <c r="G225" s="64"/>
      <c r="H225" s="55"/>
      <c r="I225" s="55"/>
      <c r="J225" s="56"/>
      <c r="K225" s="57"/>
      <c r="L225" s="57"/>
      <c r="M225" s="57"/>
      <c r="N225" s="58"/>
      <c r="O225" s="144"/>
      <c r="P225" s="57"/>
      <c r="Q225" s="57"/>
      <c r="R225" s="57"/>
      <c r="S225" s="57"/>
      <c r="T225" s="57"/>
      <c r="U225" s="159"/>
      <c r="V225" s="23"/>
      <c r="W225" s="98" t="s">
        <v>299</v>
      </c>
      <c r="X225" s="75">
        <v>2011</v>
      </c>
      <c r="Y225" s="75">
        <v>193</v>
      </c>
      <c r="Z225" s="75">
        <v>251</v>
      </c>
      <c r="AA225" s="75">
        <v>316</v>
      </c>
      <c r="AB225" s="75">
        <v>22</v>
      </c>
      <c r="AC225" s="75">
        <v>254</v>
      </c>
      <c r="AD225" s="225"/>
      <c r="AE225" s="225"/>
      <c r="AF225" s="225"/>
      <c r="AG225" s="225"/>
      <c r="AH225" s="225"/>
      <c r="AI225" s="225"/>
      <c r="AJ225" s="225"/>
      <c r="AK225" s="225"/>
      <c r="AL225" s="225"/>
      <c r="AM225" s="225"/>
      <c r="AN225" s="225"/>
      <c r="AO225" s="225"/>
      <c r="AP225" s="225"/>
      <c r="AQ225" s="225"/>
      <c r="AR225" s="225"/>
      <c r="AS225" s="225"/>
      <c r="AT225" s="225"/>
      <c r="AU225" s="225"/>
      <c r="AV225" s="225"/>
      <c r="AW225" s="225"/>
      <c r="AX225" s="225"/>
    </row>
    <row r="226" spans="1:50" ht="15" customHeight="1" x14ac:dyDescent="0.3">
      <c r="A226" s="38">
        <v>224</v>
      </c>
      <c r="B226" s="81"/>
      <c r="C226" s="156"/>
      <c r="D226" s="155"/>
      <c r="E226" s="55"/>
      <c r="F226" s="55"/>
      <c r="G226" s="55"/>
      <c r="H226" s="55"/>
      <c r="I226" s="55"/>
      <c r="J226" s="56"/>
      <c r="K226" s="57"/>
      <c r="L226" s="57"/>
      <c r="M226" s="57"/>
      <c r="N226" s="58"/>
      <c r="O226" s="144"/>
      <c r="P226" s="57"/>
      <c r="Q226" s="57"/>
      <c r="R226" s="57"/>
      <c r="S226" s="57"/>
      <c r="T226" s="57"/>
      <c r="U226" s="159"/>
      <c r="V226" s="23"/>
      <c r="W226" s="98" t="s">
        <v>294</v>
      </c>
      <c r="X226" s="75">
        <v>2009</v>
      </c>
      <c r="Y226" s="75">
        <v>195</v>
      </c>
      <c r="Z226" s="75">
        <v>258</v>
      </c>
      <c r="AA226" s="75">
        <v>326</v>
      </c>
      <c r="AB226" s="75">
        <v>20</v>
      </c>
      <c r="AC226" s="75">
        <v>260</v>
      </c>
      <c r="AD226" s="225"/>
      <c r="AE226" s="225"/>
      <c r="AF226" s="225"/>
      <c r="AG226" s="225"/>
      <c r="AH226" s="225"/>
      <c r="AI226" s="225"/>
      <c r="AJ226" s="225"/>
      <c r="AK226" s="225"/>
      <c r="AL226" s="225"/>
      <c r="AM226" s="225"/>
      <c r="AN226" s="225"/>
      <c r="AO226" s="225"/>
      <c r="AP226" s="225"/>
      <c r="AQ226" s="225"/>
      <c r="AR226" s="225"/>
      <c r="AS226" s="225"/>
      <c r="AT226" s="225"/>
      <c r="AU226" s="225"/>
      <c r="AV226" s="225"/>
      <c r="AW226" s="225"/>
      <c r="AX226" s="225"/>
    </row>
    <row r="227" spans="1:50" ht="15" customHeight="1" x14ac:dyDescent="0.3">
      <c r="A227" s="38">
        <v>225</v>
      </c>
      <c r="B227" s="61"/>
      <c r="C227" s="69"/>
      <c r="D227" s="62"/>
      <c r="E227" s="63"/>
      <c r="F227" s="61"/>
      <c r="G227" s="61"/>
      <c r="H227" s="61"/>
      <c r="I227" s="62"/>
      <c r="J227" s="63"/>
      <c r="K227" s="61"/>
      <c r="L227" s="61"/>
      <c r="M227" s="61"/>
      <c r="N227" s="65"/>
      <c r="O227" s="30"/>
      <c r="P227" s="61"/>
      <c r="Q227" s="61"/>
      <c r="R227" s="61"/>
      <c r="S227" s="61"/>
      <c r="T227" s="61"/>
      <c r="U227" s="66"/>
      <c r="W227" s="98" t="s">
        <v>295</v>
      </c>
      <c r="X227" s="75">
        <v>2010</v>
      </c>
      <c r="Y227" s="75">
        <v>193</v>
      </c>
      <c r="Z227" s="75">
        <v>252</v>
      </c>
      <c r="AA227" s="75">
        <v>322</v>
      </c>
      <c r="AB227" s="75">
        <v>23.7</v>
      </c>
      <c r="AC227" s="75">
        <v>252</v>
      </c>
      <c r="AD227" s="225"/>
      <c r="AE227" s="225"/>
      <c r="AF227" s="225"/>
      <c r="AG227" s="225"/>
      <c r="AH227" s="225"/>
      <c r="AI227" s="225"/>
      <c r="AJ227" s="225"/>
      <c r="AK227" s="225"/>
      <c r="AL227" s="225"/>
      <c r="AM227" s="225"/>
      <c r="AN227" s="225"/>
      <c r="AO227" s="225"/>
      <c r="AP227" s="225"/>
      <c r="AQ227" s="225"/>
      <c r="AR227" s="225"/>
      <c r="AS227" s="225"/>
      <c r="AT227" s="225"/>
      <c r="AU227" s="225"/>
      <c r="AV227" s="225"/>
      <c r="AW227" s="225"/>
      <c r="AX227" s="225"/>
    </row>
    <row r="228" spans="1:50" x14ac:dyDescent="0.3">
      <c r="A228" s="38">
        <v>226</v>
      </c>
      <c r="B228" s="71"/>
      <c r="C228" s="71"/>
      <c r="D228" s="71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1"/>
      <c r="Q228" s="71"/>
      <c r="R228" s="71"/>
      <c r="S228" s="71"/>
      <c r="T228" s="71"/>
      <c r="U228" s="71"/>
      <c r="W228" s="98" t="s">
        <v>296</v>
      </c>
      <c r="X228" s="75">
        <v>2010</v>
      </c>
      <c r="Y228" s="75">
        <v>188</v>
      </c>
      <c r="Z228" s="75">
        <v>248</v>
      </c>
      <c r="AA228" s="75">
        <v>332</v>
      </c>
      <c r="AB228" s="75">
        <v>45</v>
      </c>
      <c r="AC228" s="75">
        <v>303</v>
      </c>
      <c r="AD228" s="225"/>
      <c r="AE228" s="225"/>
      <c r="AF228" s="225"/>
      <c r="AG228" s="225"/>
      <c r="AH228" s="225"/>
      <c r="AI228" s="225"/>
      <c r="AJ228" s="225"/>
      <c r="AK228" s="225"/>
      <c r="AL228" s="225"/>
      <c r="AM228" s="225"/>
      <c r="AN228" s="225"/>
      <c r="AO228" s="225"/>
      <c r="AP228" s="225"/>
      <c r="AQ228" s="225"/>
      <c r="AR228" s="225"/>
      <c r="AS228" s="225"/>
      <c r="AT228" s="225"/>
      <c r="AU228" s="225"/>
      <c r="AV228" s="225"/>
      <c r="AW228" s="225"/>
      <c r="AX228" s="225"/>
    </row>
    <row r="229" spans="1:50" x14ac:dyDescent="0.3">
      <c r="A229" s="38">
        <v>227</v>
      </c>
      <c r="B229" s="71"/>
      <c r="C229" s="71"/>
      <c r="D229" s="71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1"/>
      <c r="Q229" s="71"/>
      <c r="R229" s="71"/>
      <c r="S229" s="71"/>
      <c r="T229" s="71"/>
      <c r="U229" s="71"/>
      <c r="V229" s="23"/>
      <c r="W229" s="98" t="s">
        <v>297</v>
      </c>
      <c r="X229" s="75">
        <v>2010</v>
      </c>
      <c r="Y229" s="75">
        <v>188</v>
      </c>
      <c r="Z229" s="75">
        <v>246</v>
      </c>
      <c r="AA229" s="75">
        <v>322</v>
      </c>
      <c r="AB229" s="75">
        <v>26.1</v>
      </c>
      <c r="AC229" s="75">
        <v>262</v>
      </c>
      <c r="AD229" s="225"/>
      <c r="AE229" s="225"/>
      <c r="AF229" s="225"/>
      <c r="AG229" s="225"/>
      <c r="AH229" s="225"/>
      <c r="AI229" s="225"/>
      <c r="AJ229" s="225"/>
      <c r="AK229" s="225"/>
      <c r="AL229" s="225"/>
      <c r="AM229" s="225"/>
      <c r="AN229" s="225"/>
      <c r="AO229" s="225"/>
      <c r="AP229" s="225"/>
      <c r="AQ229" s="225"/>
      <c r="AR229" s="225"/>
      <c r="AS229" s="225"/>
      <c r="AT229" s="225"/>
      <c r="AU229" s="225"/>
      <c r="AV229" s="225"/>
      <c r="AW229" s="225"/>
      <c r="AX229" s="225"/>
    </row>
    <row r="230" spans="1:50" x14ac:dyDescent="0.3">
      <c r="A230" s="38">
        <v>228</v>
      </c>
      <c r="B230" s="71"/>
      <c r="C230" s="71"/>
      <c r="D230" s="71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1"/>
      <c r="Q230" s="71"/>
      <c r="R230" s="71"/>
      <c r="S230" s="71"/>
      <c r="T230" s="71"/>
      <c r="U230" s="71"/>
      <c r="V230" s="23"/>
      <c r="W230" s="98" t="s">
        <v>298</v>
      </c>
      <c r="X230" s="75">
        <v>2010</v>
      </c>
      <c r="Y230" s="75">
        <v>187</v>
      </c>
      <c r="Z230" s="75">
        <v>247</v>
      </c>
      <c r="AA230" s="75">
        <v>324</v>
      </c>
      <c r="AB230" s="75">
        <v>22.8</v>
      </c>
      <c r="AC230" s="75">
        <v>270</v>
      </c>
      <c r="AD230" s="225"/>
      <c r="AE230" s="225"/>
      <c r="AF230" s="225"/>
      <c r="AG230" s="225"/>
      <c r="AH230" s="225"/>
      <c r="AI230" s="225"/>
      <c r="AJ230" s="225"/>
      <c r="AK230" s="225"/>
      <c r="AL230" s="225"/>
      <c r="AM230" s="225"/>
      <c r="AN230" s="225"/>
      <c r="AO230" s="225"/>
      <c r="AP230" s="225"/>
      <c r="AQ230" s="225"/>
      <c r="AR230" s="225"/>
      <c r="AS230" s="225"/>
      <c r="AT230" s="225"/>
      <c r="AU230" s="225"/>
      <c r="AV230" s="225"/>
      <c r="AW230" s="225"/>
      <c r="AX230" s="225"/>
    </row>
    <row r="231" spans="1:50" x14ac:dyDescent="0.3">
      <c r="A231" s="38">
        <v>229</v>
      </c>
      <c r="B231" s="71"/>
      <c r="C231" s="71"/>
      <c r="D231" s="71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1"/>
      <c r="Q231" s="71"/>
      <c r="R231" s="71"/>
      <c r="S231" s="71"/>
      <c r="T231" s="71"/>
      <c r="U231" s="71"/>
      <c r="W231" s="98" t="s">
        <v>292</v>
      </c>
      <c r="X231" s="75">
        <v>2007</v>
      </c>
      <c r="Y231" s="75">
        <v>212</v>
      </c>
      <c r="Z231" s="75">
        <v>281</v>
      </c>
      <c r="AA231" s="75">
        <v>375</v>
      </c>
      <c r="AB231" s="75">
        <v>29</v>
      </c>
      <c r="AC231" s="75">
        <v>302</v>
      </c>
      <c r="AD231" s="225"/>
      <c r="AE231" s="225"/>
      <c r="AF231" s="225"/>
      <c r="AG231" s="225"/>
      <c r="AH231" s="225"/>
      <c r="AI231" s="225"/>
      <c r="AJ231" s="225"/>
      <c r="AK231" s="225"/>
      <c r="AL231" s="225"/>
      <c r="AM231" s="225"/>
      <c r="AN231" s="225"/>
      <c r="AO231" s="225"/>
      <c r="AP231" s="225"/>
      <c r="AQ231" s="225"/>
      <c r="AR231" s="225"/>
      <c r="AS231" s="225"/>
      <c r="AT231" s="225"/>
      <c r="AU231" s="225"/>
      <c r="AV231" s="225"/>
      <c r="AW231" s="225"/>
      <c r="AX231" s="225"/>
    </row>
    <row r="232" spans="1:50" x14ac:dyDescent="0.3">
      <c r="A232" s="38">
        <v>230</v>
      </c>
      <c r="B232" s="71"/>
      <c r="C232" s="71"/>
      <c r="D232" s="71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1"/>
      <c r="Q232" s="71"/>
      <c r="R232" s="71"/>
      <c r="S232" s="71"/>
      <c r="T232" s="71"/>
      <c r="U232" s="71"/>
      <c r="W232" s="98" t="s">
        <v>293</v>
      </c>
      <c r="X232" s="75">
        <v>2008</v>
      </c>
      <c r="Y232" s="75">
        <v>196</v>
      </c>
      <c r="Z232" s="75">
        <v>258</v>
      </c>
      <c r="AA232" s="75">
        <v>356</v>
      </c>
      <c r="AB232" s="75">
        <v>31</v>
      </c>
      <c r="AC232" s="75">
        <v>306</v>
      </c>
      <c r="AD232" s="225"/>
      <c r="AE232" s="225"/>
      <c r="AF232" s="225"/>
      <c r="AG232" s="225"/>
      <c r="AH232" s="225"/>
      <c r="AI232" s="225"/>
      <c r="AJ232" s="225"/>
      <c r="AK232" s="225"/>
      <c r="AL232" s="225"/>
      <c r="AM232" s="225"/>
      <c r="AN232" s="225"/>
      <c r="AO232" s="225"/>
      <c r="AP232" s="225"/>
      <c r="AQ232" s="225"/>
      <c r="AR232" s="225"/>
      <c r="AS232" s="225"/>
      <c r="AT232" s="225"/>
      <c r="AU232" s="225"/>
      <c r="AV232" s="225"/>
      <c r="AW232" s="225"/>
      <c r="AX232" s="225"/>
    </row>
    <row r="233" spans="1:50" x14ac:dyDescent="0.3">
      <c r="A233" s="38">
        <v>231</v>
      </c>
      <c r="V233" s="23"/>
      <c r="W233" s="225"/>
      <c r="X233" s="225"/>
      <c r="Y233" s="225"/>
      <c r="Z233" s="225"/>
      <c r="AA233" s="225"/>
      <c r="AB233" s="225"/>
      <c r="AC233" s="225"/>
      <c r="AD233" s="225"/>
      <c r="AE233" s="225"/>
      <c r="AF233" s="225"/>
      <c r="AG233" s="225"/>
      <c r="AH233" s="225"/>
      <c r="AI233" s="225"/>
      <c r="AJ233" s="225"/>
      <c r="AK233" s="225"/>
      <c r="AL233" s="225"/>
      <c r="AM233" s="225"/>
      <c r="AN233" s="225"/>
      <c r="AO233" s="225"/>
      <c r="AP233" s="225"/>
      <c r="AQ233" s="225"/>
      <c r="AR233" s="225"/>
      <c r="AS233" s="225"/>
      <c r="AT233" s="225"/>
      <c r="AU233" s="225"/>
      <c r="AV233" s="225"/>
      <c r="AW233" s="225"/>
      <c r="AX233" s="225"/>
    </row>
    <row r="234" spans="1:50" x14ac:dyDescent="0.3">
      <c r="A234" s="38">
        <v>232</v>
      </c>
      <c r="W234" s="225"/>
      <c r="X234" s="225"/>
      <c r="Y234" s="225"/>
      <c r="Z234" s="225"/>
      <c r="AA234" s="225"/>
      <c r="AB234" s="225"/>
      <c r="AC234" s="225"/>
      <c r="AD234" s="225"/>
      <c r="AE234" s="225"/>
      <c r="AF234" s="225"/>
      <c r="AG234" s="225"/>
      <c r="AH234" s="225"/>
      <c r="AI234" s="225"/>
      <c r="AJ234" s="225"/>
      <c r="AK234" s="225"/>
      <c r="AL234" s="225"/>
      <c r="AM234" s="225"/>
      <c r="AN234" s="225"/>
      <c r="AO234" s="225"/>
      <c r="AP234" s="225"/>
      <c r="AQ234" s="225"/>
      <c r="AR234" s="225"/>
      <c r="AS234" s="225"/>
      <c r="AT234" s="225"/>
      <c r="AU234" s="225"/>
      <c r="AV234" s="225"/>
      <c r="AW234" s="225"/>
      <c r="AX234" s="225"/>
    </row>
    <row r="235" spans="1:50" x14ac:dyDescent="0.3">
      <c r="A235" s="38">
        <v>233</v>
      </c>
      <c r="V235" s="23"/>
      <c r="W235" s="225"/>
      <c r="X235" s="225"/>
      <c r="Y235" s="225"/>
      <c r="Z235" s="225"/>
      <c r="AA235" s="225"/>
      <c r="AB235" s="225"/>
      <c r="AC235" s="225"/>
      <c r="AD235" s="225"/>
      <c r="AE235" s="225"/>
      <c r="AF235" s="225"/>
      <c r="AG235" s="225"/>
      <c r="AH235" s="225"/>
      <c r="AI235" s="225"/>
      <c r="AJ235" s="225"/>
      <c r="AK235" s="225"/>
      <c r="AL235" s="225"/>
      <c r="AM235" s="225"/>
      <c r="AN235" s="225"/>
      <c r="AO235" s="225"/>
      <c r="AP235" s="225"/>
      <c r="AQ235" s="225"/>
      <c r="AR235" s="225"/>
      <c r="AS235" s="225"/>
      <c r="AT235" s="225"/>
      <c r="AU235" s="225"/>
      <c r="AV235" s="225"/>
      <c r="AW235" s="225"/>
      <c r="AX235" s="225"/>
    </row>
    <row r="236" spans="1:50" ht="12.75" customHeight="1" x14ac:dyDescent="0.3">
      <c r="A236" s="38">
        <v>234</v>
      </c>
      <c r="V236" s="23"/>
      <c r="W236" s="168" t="s">
        <v>264</v>
      </c>
      <c r="X236" s="55"/>
      <c r="Y236" s="55"/>
      <c r="Z236" s="55"/>
      <c r="AA236" s="84"/>
      <c r="AB236" s="84"/>
      <c r="AC236" s="84"/>
      <c r="AD236" s="225"/>
      <c r="AE236" s="225"/>
      <c r="AF236" s="225"/>
      <c r="AG236" s="225"/>
      <c r="AH236" s="225"/>
      <c r="AI236" s="225"/>
      <c r="AJ236" s="225"/>
      <c r="AK236" s="225"/>
      <c r="AL236" s="225"/>
      <c r="AM236" s="225"/>
      <c r="AN236" s="225"/>
      <c r="AO236" s="225"/>
      <c r="AP236" s="225"/>
      <c r="AQ236" s="225"/>
      <c r="AR236" s="225"/>
      <c r="AS236" s="225"/>
      <c r="AT236" s="225"/>
      <c r="AU236" s="225"/>
      <c r="AV236" s="225"/>
      <c r="AW236" s="225"/>
      <c r="AX236" s="225"/>
    </row>
    <row r="237" spans="1:50" x14ac:dyDescent="0.3">
      <c r="A237" s="38">
        <v>235</v>
      </c>
      <c r="V237" s="23"/>
      <c r="W237" s="225"/>
      <c r="X237" s="225"/>
      <c r="Y237" s="226"/>
      <c r="Z237" s="226"/>
      <c r="AA237" s="225"/>
      <c r="AB237" s="225"/>
      <c r="AC237" s="225"/>
      <c r="AD237" s="225"/>
      <c r="AE237" s="225"/>
      <c r="AF237" s="225"/>
      <c r="AG237" s="225"/>
      <c r="AH237" s="225"/>
      <c r="AI237" s="225"/>
      <c r="AJ237" s="225"/>
      <c r="AK237" s="225"/>
      <c r="AL237" s="225"/>
      <c r="AM237" s="225"/>
      <c r="AN237" s="225"/>
      <c r="AO237" s="225"/>
      <c r="AP237" s="202" t="s">
        <v>271</v>
      </c>
      <c r="AQ237" s="211">
        <v>2010</v>
      </c>
      <c r="AR237" s="202">
        <v>206</v>
      </c>
      <c r="AS237" s="202">
        <v>273</v>
      </c>
      <c r="AT237" s="202">
        <v>338</v>
      </c>
      <c r="AU237" s="202">
        <v>23</v>
      </c>
      <c r="AV237" s="202">
        <v>237</v>
      </c>
      <c r="AW237" s="225"/>
      <c r="AX237" s="225"/>
    </row>
    <row r="238" spans="1:50" x14ac:dyDescent="0.3">
      <c r="A238" s="74">
        <v>236</v>
      </c>
      <c r="W238" s="98" t="s">
        <v>265</v>
      </c>
      <c r="X238" s="69">
        <v>2010</v>
      </c>
      <c r="Y238" s="55">
        <v>196</v>
      </c>
      <c r="Z238" s="55">
        <v>250</v>
      </c>
      <c r="AA238" s="84">
        <v>322</v>
      </c>
      <c r="AB238" s="84">
        <v>22</v>
      </c>
      <c r="AC238" s="84">
        <v>254</v>
      </c>
      <c r="AD238" s="225"/>
      <c r="AE238" s="225"/>
      <c r="AF238" s="225"/>
      <c r="AG238" s="225"/>
      <c r="AH238" s="225"/>
      <c r="AI238" s="225"/>
      <c r="AJ238" s="225"/>
      <c r="AK238" s="225"/>
      <c r="AL238" s="225"/>
      <c r="AM238" s="225"/>
      <c r="AN238" s="225"/>
      <c r="AO238" s="225"/>
      <c r="AP238" s="55" t="s">
        <v>267</v>
      </c>
      <c r="AQ238" s="69">
        <v>2009</v>
      </c>
      <c r="AR238" s="17">
        <v>188</v>
      </c>
      <c r="AS238" s="17">
        <v>246</v>
      </c>
      <c r="AT238" s="84">
        <v>320</v>
      </c>
      <c r="AU238" s="84">
        <v>23.5</v>
      </c>
      <c r="AV238" s="84">
        <v>233</v>
      </c>
      <c r="AW238" s="225"/>
      <c r="AX238" s="225"/>
    </row>
    <row r="239" spans="1:50" x14ac:dyDescent="0.3">
      <c r="A239" s="74">
        <v>237</v>
      </c>
      <c r="W239" s="98" t="s">
        <v>266</v>
      </c>
      <c r="X239" s="69">
        <v>2009</v>
      </c>
      <c r="Y239" s="55">
        <v>190</v>
      </c>
      <c r="Z239" s="55">
        <v>243</v>
      </c>
      <c r="AA239" s="84">
        <v>324</v>
      </c>
      <c r="AB239" s="84">
        <v>27.3</v>
      </c>
      <c r="AC239" s="84">
        <v>272</v>
      </c>
      <c r="AD239" s="225"/>
      <c r="AE239" s="225"/>
      <c r="AF239" s="225"/>
      <c r="AG239" s="225"/>
      <c r="AH239" s="225"/>
      <c r="AI239" s="225"/>
      <c r="AJ239" s="225"/>
      <c r="AK239" s="225"/>
      <c r="AL239" s="225"/>
      <c r="AM239" s="225"/>
      <c r="AN239" s="225"/>
      <c r="AO239" s="225"/>
      <c r="AP239" s="55" t="s">
        <v>77</v>
      </c>
      <c r="AQ239" s="69">
        <v>2008</v>
      </c>
      <c r="AR239" s="17">
        <v>190</v>
      </c>
      <c r="AS239" s="17">
        <v>246</v>
      </c>
      <c r="AT239" s="84">
        <v>320</v>
      </c>
      <c r="AU239" s="84">
        <v>25</v>
      </c>
      <c r="AV239" s="84">
        <v>255</v>
      </c>
      <c r="AW239" s="225"/>
      <c r="AX239" s="225"/>
    </row>
    <row r="240" spans="1:50" x14ac:dyDescent="0.3">
      <c r="A240" s="74">
        <v>238</v>
      </c>
      <c r="V240" s="23"/>
      <c r="W240" s="86" t="s">
        <v>268</v>
      </c>
      <c r="X240" s="69">
        <v>2009</v>
      </c>
      <c r="Y240" s="55">
        <v>198</v>
      </c>
      <c r="Z240" s="55">
        <v>261</v>
      </c>
      <c r="AA240" s="84">
        <v>346</v>
      </c>
      <c r="AB240" s="84">
        <v>27.4</v>
      </c>
      <c r="AC240" s="84">
        <v>286</v>
      </c>
      <c r="AD240" s="225"/>
      <c r="AE240" s="225"/>
      <c r="AF240" s="225"/>
      <c r="AG240" s="225"/>
      <c r="AH240" s="225"/>
      <c r="AI240" s="225"/>
      <c r="AJ240" s="225"/>
      <c r="AK240" s="225"/>
      <c r="AL240" s="225"/>
      <c r="AM240" s="225"/>
      <c r="AN240" s="225"/>
      <c r="AO240" s="225"/>
      <c r="AP240" s="209" t="s">
        <v>278</v>
      </c>
      <c r="AQ240" s="211">
        <v>2007</v>
      </c>
      <c r="AR240" s="202">
        <v>187</v>
      </c>
      <c r="AS240" s="202">
        <v>243</v>
      </c>
      <c r="AT240" s="202">
        <v>324</v>
      </c>
      <c r="AU240" s="202">
        <v>29.4</v>
      </c>
      <c r="AV240" s="202">
        <v>280</v>
      </c>
      <c r="AW240" s="225"/>
      <c r="AX240" s="225"/>
    </row>
    <row r="241" spans="1:50" x14ac:dyDescent="0.3">
      <c r="A241" s="74">
        <v>239</v>
      </c>
      <c r="V241" s="23"/>
      <c r="W241" s="98" t="s">
        <v>269</v>
      </c>
      <c r="X241" s="69">
        <v>2010</v>
      </c>
      <c r="Y241" s="55">
        <v>198</v>
      </c>
      <c r="Z241" s="55">
        <v>261</v>
      </c>
      <c r="AA241" s="84">
        <v>330</v>
      </c>
      <c r="AB241" s="84">
        <v>25.3</v>
      </c>
      <c r="AC241" s="84">
        <v>266</v>
      </c>
      <c r="AD241" s="225"/>
      <c r="AE241" s="225"/>
      <c r="AF241" s="225"/>
      <c r="AG241" s="225"/>
      <c r="AH241" s="225"/>
      <c r="AI241" s="225"/>
      <c r="AJ241" s="225"/>
      <c r="AK241" s="225"/>
      <c r="AL241" s="225"/>
      <c r="AM241" s="225"/>
      <c r="AN241" s="225"/>
      <c r="AO241" s="225"/>
      <c r="AP241" s="209" t="s">
        <v>279</v>
      </c>
      <c r="AQ241" s="211">
        <v>2010</v>
      </c>
      <c r="AR241" s="202">
        <v>183</v>
      </c>
      <c r="AS241" s="202">
        <v>238</v>
      </c>
      <c r="AT241" s="202">
        <v>310</v>
      </c>
      <c r="AU241" s="202">
        <v>21</v>
      </c>
      <c r="AV241" s="202">
        <v>262</v>
      </c>
      <c r="AW241" s="225"/>
      <c r="AX241" s="225"/>
    </row>
    <row r="242" spans="1:50" x14ac:dyDescent="0.3">
      <c r="A242" s="74">
        <v>240</v>
      </c>
      <c r="W242" s="98" t="s">
        <v>270</v>
      </c>
      <c r="X242" s="69">
        <v>2010</v>
      </c>
      <c r="Y242" s="55">
        <v>198</v>
      </c>
      <c r="Z242" s="55">
        <v>257</v>
      </c>
      <c r="AA242" s="84">
        <v>324</v>
      </c>
      <c r="AB242" s="84">
        <v>23.4</v>
      </c>
      <c r="AC242" s="84">
        <v>255</v>
      </c>
      <c r="AD242" s="225"/>
      <c r="AE242" s="225"/>
      <c r="AF242" s="225"/>
      <c r="AG242" s="225"/>
      <c r="AH242" s="225"/>
      <c r="AI242" s="225"/>
      <c r="AJ242" s="225"/>
      <c r="AK242" s="225"/>
      <c r="AL242" s="225"/>
      <c r="AM242" s="225"/>
      <c r="AN242" s="225"/>
      <c r="AO242" s="225"/>
      <c r="AP242" s="225"/>
      <c r="AQ242" s="225"/>
      <c r="AR242" s="225"/>
      <c r="AS242" s="225"/>
      <c r="AT242" s="225"/>
      <c r="AU242" s="225"/>
      <c r="AV242" s="225"/>
      <c r="AW242" s="225"/>
      <c r="AX242" s="225"/>
    </row>
    <row r="243" spans="1:50" x14ac:dyDescent="0.3">
      <c r="A243" s="74">
        <v>241</v>
      </c>
      <c r="W243" s="98" t="s">
        <v>272</v>
      </c>
      <c r="X243" s="69">
        <v>2007</v>
      </c>
      <c r="Y243" s="55">
        <v>193</v>
      </c>
      <c r="Z243" s="55">
        <v>250</v>
      </c>
      <c r="AA243" s="84">
        <v>316</v>
      </c>
      <c r="AB243" s="84">
        <v>26.3</v>
      </c>
      <c r="AC243" s="84">
        <v>260</v>
      </c>
      <c r="AD243" s="225"/>
      <c r="AE243" s="225"/>
      <c r="AF243" s="225"/>
      <c r="AG243" s="225"/>
      <c r="AH243" s="225"/>
      <c r="AI243" s="225"/>
      <c r="AJ243" s="225"/>
      <c r="AK243" s="225"/>
      <c r="AL243" s="225"/>
      <c r="AM243" s="225"/>
      <c r="AN243" s="225"/>
      <c r="AO243" s="225"/>
      <c r="AP243" s="225"/>
      <c r="AQ243" s="225"/>
      <c r="AR243" s="225"/>
      <c r="AS243" s="225"/>
      <c r="AT243" s="225"/>
      <c r="AU243" s="225"/>
      <c r="AV243" s="225"/>
      <c r="AW243" s="225"/>
      <c r="AX243" s="225"/>
    </row>
    <row r="244" spans="1:50" x14ac:dyDescent="0.3">
      <c r="A244" s="74">
        <v>242</v>
      </c>
      <c r="V244" s="23"/>
      <c r="W244" s="98" t="s">
        <v>273</v>
      </c>
      <c r="X244" s="69">
        <v>2007</v>
      </c>
      <c r="Y244" s="55">
        <v>185</v>
      </c>
      <c r="Z244" s="55">
        <v>249</v>
      </c>
      <c r="AA244" s="84">
        <v>328</v>
      </c>
      <c r="AB244" s="84">
        <v>25.2</v>
      </c>
      <c r="AC244" s="84">
        <v>265</v>
      </c>
      <c r="AD244" s="225"/>
      <c r="AE244" s="225"/>
      <c r="AF244" s="225"/>
      <c r="AG244" s="225"/>
      <c r="AH244" s="225"/>
      <c r="AI244" s="225"/>
      <c r="AJ244" s="225"/>
      <c r="AK244" s="225"/>
      <c r="AL244" s="225"/>
      <c r="AM244" s="225"/>
      <c r="AN244" s="225"/>
      <c r="AO244" s="225"/>
      <c r="AP244" s="225"/>
      <c r="AQ244" s="225"/>
      <c r="AR244" s="225"/>
      <c r="AS244" s="225"/>
      <c r="AT244" s="225"/>
      <c r="AU244" s="225"/>
      <c r="AV244" s="225"/>
      <c r="AW244" s="225"/>
      <c r="AX244" s="225"/>
    </row>
    <row r="245" spans="1:50" x14ac:dyDescent="0.3">
      <c r="A245" s="74">
        <v>243</v>
      </c>
      <c r="W245" s="86" t="s">
        <v>274</v>
      </c>
      <c r="X245" s="69">
        <v>2010</v>
      </c>
      <c r="Y245" s="55">
        <v>186</v>
      </c>
      <c r="Z245" s="55">
        <v>245</v>
      </c>
      <c r="AA245" s="84">
        <v>334</v>
      </c>
      <c r="AB245" s="84">
        <v>25.9</v>
      </c>
      <c r="AC245" s="84">
        <v>301</v>
      </c>
      <c r="AD245" s="225"/>
      <c r="AE245" s="225"/>
      <c r="AF245" s="225"/>
      <c r="AG245" s="225"/>
      <c r="AH245" s="225"/>
      <c r="AI245" s="225"/>
      <c r="AJ245" s="225"/>
      <c r="AK245" s="225"/>
      <c r="AL245" s="225"/>
      <c r="AM245" s="225"/>
      <c r="AN245" s="225"/>
      <c r="AO245" s="225"/>
      <c r="AP245" s="225"/>
      <c r="AQ245" s="225"/>
      <c r="AR245" s="225"/>
      <c r="AS245" s="225"/>
      <c r="AT245" s="225"/>
      <c r="AU245" s="225"/>
      <c r="AV245" s="225"/>
      <c r="AW245" s="225"/>
      <c r="AX245" s="225"/>
    </row>
    <row r="246" spans="1:50" x14ac:dyDescent="0.3">
      <c r="A246" s="74">
        <v>244</v>
      </c>
      <c r="W246" s="98" t="s">
        <v>275</v>
      </c>
      <c r="X246" s="69">
        <v>2008</v>
      </c>
      <c r="Y246" s="55">
        <v>201</v>
      </c>
      <c r="Z246" s="55">
        <v>260</v>
      </c>
      <c r="AA246" s="84">
        <v>352</v>
      </c>
      <c r="AB246" s="84">
        <v>28.1</v>
      </c>
      <c r="AC246" s="84">
        <v>294</v>
      </c>
      <c r="AD246" s="225"/>
      <c r="AE246" s="225"/>
      <c r="AF246" s="225"/>
      <c r="AG246" s="225"/>
      <c r="AH246" s="225"/>
      <c r="AI246" s="225"/>
      <c r="AJ246" s="225"/>
      <c r="AK246" s="225"/>
      <c r="AL246" s="225"/>
      <c r="AM246" s="225"/>
      <c r="AN246" s="225"/>
      <c r="AO246" s="225"/>
      <c r="AP246" s="225"/>
      <c r="AQ246" s="225"/>
      <c r="AR246" s="225"/>
      <c r="AS246" s="225"/>
      <c r="AT246" s="225"/>
      <c r="AU246" s="225"/>
      <c r="AV246" s="225"/>
      <c r="AW246" s="225"/>
      <c r="AX246" s="225"/>
    </row>
    <row r="247" spans="1:50" x14ac:dyDescent="0.3">
      <c r="A247" s="74">
        <v>245</v>
      </c>
      <c r="V247" s="23"/>
      <c r="W247" s="98" t="s">
        <v>276</v>
      </c>
      <c r="X247" s="69">
        <v>2009</v>
      </c>
      <c r="Y247" s="55">
        <v>187</v>
      </c>
      <c r="Z247" s="55">
        <v>250</v>
      </c>
      <c r="AA247" s="84">
        <v>326</v>
      </c>
      <c r="AB247" s="84">
        <v>34</v>
      </c>
      <c r="AC247" s="84">
        <v>267</v>
      </c>
      <c r="AD247" s="225"/>
      <c r="AE247" s="225"/>
      <c r="AF247" s="225"/>
      <c r="AG247" s="225"/>
      <c r="AH247" s="225"/>
      <c r="AI247" s="225"/>
      <c r="AJ247" s="225"/>
      <c r="AK247" s="225"/>
      <c r="AL247" s="225"/>
      <c r="AM247" s="225"/>
      <c r="AN247" s="225"/>
      <c r="AO247" s="225"/>
      <c r="AP247" s="225"/>
      <c r="AQ247" s="225"/>
      <c r="AR247" s="225"/>
      <c r="AS247" s="225"/>
      <c r="AT247" s="225"/>
      <c r="AU247" s="225"/>
      <c r="AV247" s="225"/>
      <c r="AW247" s="225"/>
      <c r="AX247" s="225"/>
    </row>
    <row r="248" spans="1:50" x14ac:dyDescent="0.3">
      <c r="A248" s="74">
        <v>246</v>
      </c>
      <c r="W248" s="98" t="s">
        <v>280</v>
      </c>
      <c r="X248" s="69">
        <v>2005</v>
      </c>
      <c r="Y248" s="55">
        <v>191</v>
      </c>
      <c r="Z248" s="55">
        <v>252</v>
      </c>
      <c r="AA248" s="84">
        <v>338</v>
      </c>
      <c r="AB248" s="84">
        <v>31</v>
      </c>
      <c r="AC248" s="84">
        <v>287</v>
      </c>
      <c r="AD248" s="225"/>
      <c r="AE248" s="225"/>
      <c r="AF248" s="225"/>
      <c r="AG248" s="225"/>
      <c r="AH248" s="225"/>
      <c r="AI248" s="225"/>
      <c r="AJ248" s="225"/>
      <c r="AK248" s="225"/>
      <c r="AL248" s="225"/>
      <c r="AM248" s="225"/>
      <c r="AN248" s="225"/>
      <c r="AO248" s="225"/>
      <c r="AP248" s="225"/>
      <c r="AQ248" s="225"/>
      <c r="AR248" s="225"/>
      <c r="AS248" s="225"/>
      <c r="AT248" s="225"/>
      <c r="AU248" s="225"/>
      <c r="AV248" s="225"/>
      <c r="AW248" s="225"/>
      <c r="AX248" s="225"/>
    </row>
    <row r="249" spans="1:50" x14ac:dyDescent="0.3">
      <c r="A249" s="74">
        <v>247</v>
      </c>
      <c r="V249" s="23"/>
      <c r="W249" s="86" t="s">
        <v>277</v>
      </c>
      <c r="X249" s="69">
        <v>2007</v>
      </c>
      <c r="Y249" s="55">
        <v>205</v>
      </c>
      <c r="Z249" s="55">
        <v>270</v>
      </c>
      <c r="AA249" s="84">
        <v>344</v>
      </c>
      <c r="AB249" s="84">
        <v>26.8</v>
      </c>
      <c r="AC249" s="84">
        <v>279</v>
      </c>
      <c r="AD249" s="225"/>
      <c r="AE249" s="225"/>
      <c r="AF249" s="225"/>
      <c r="AG249" s="225"/>
      <c r="AH249" s="225"/>
      <c r="AI249" s="225"/>
      <c r="AJ249" s="225"/>
      <c r="AK249" s="225"/>
      <c r="AL249" s="225"/>
      <c r="AM249" s="225"/>
      <c r="AN249" s="225"/>
      <c r="AO249" s="225"/>
      <c r="AP249" s="225"/>
      <c r="AQ249" s="225"/>
      <c r="AR249" s="225"/>
      <c r="AS249" s="225"/>
      <c r="AT249" s="225"/>
      <c r="AU249" s="225"/>
      <c r="AV249" s="225"/>
      <c r="AW249" s="225"/>
      <c r="AX249" s="225"/>
    </row>
    <row r="250" spans="1:50" x14ac:dyDescent="0.3">
      <c r="A250" s="74">
        <v>248</v>
      </c>
      <c r="V250" s="23"/>
      <c r="W250" s="132" t="s">
        <v>308</v>
      </c>
      <c r="X250" s="55">
        <v>2010</v>
      </c>
      <c r="Y250" s="55">
        <v>192</v>
      </c>
      <c r="Z250" s="55">
        <v>251</v>
      </c>
      <c r="AA250" s="84">
        <v>318</v>
      </c>
      <c r="AB250" s="84">
        <v>16</v>
      </c>
      <c r="AC250" s="84">
        <v>238</v>
      </c>
      <c r="AD250" s="225"/>
      <c r="AE250" s="225"/>
      <c r="AF250" s="225"/>
      <c r="AG250" s="225"/>
      <c r="AH250" s="225"/>
      <c r="AI250" s="225"/>
      <c r="AJ250" s="225"/>
      <c r="AK250" s="225"/>
      <c r="AL250" s="225"/>
      <c r="AM250" s="225"/>
      <c r="AN250" s="225"/>
      <c r="AO250" s="225"/>
      <c r="AP250" s="225"/>
      <c r="AQ250" s="225"/>
      <c r="AR250" s="225"/>
      <c r="AS250" s="225"/>
      <c r="AT250" s="225"/>
      <c r="AU250" s="225"/>
      <c r="AV250" s="225"/>
      <c r="AW250" s="225"/>
      <c r="AX250" s="225"/>
    </row>
    <row r="251" spans="1:50" x14ac:dyDescent="0.3">
      <c r="A251" s="74">
        <v>249</v>
      </c>
      <c r="W251" s="132" t="s">
        <v>309</v>
      </c>
      <c r="X251" s="55">
        <v>2010</v>
      </c>
      <c r="Y251" s="55">
        <v>184</v>
      </c>
      <c r="Z251" s="55">
        <v>240</v>
      </c>
      <c r="AA251" s="84">
        <v>310</v>
      </c>
      <c r="AB251" s="84">
        <v>26.3</v>
      </c>
      <c r="AC251" s="84">
        <v>249</v>
      </c>
      <c r="AD251" s="225"/>
      <c r="AE251" s="225"/>
      <c r="AF251" s="225"/>
      <c r="AG251" s="225"/>
      <c r="AH251" s="225"/>
      <c r="AI251" s="225"/>
      <c r="AJ251" s="225"/>
      <c r="AK251" s="225"/>
      <c r="AL251" s="225"/>
      <c r="AM251" s="225"/>
      <c r="AN251" s="225"/>
      <c r="AO251" s="225"/>
      <c r="AP251" s="225"/>
      <c r="AQ251" s="225"/>
      <c r="AR251" s="225"/>
      <c r="AS251" s="225"/>
      <c r="AT251" s="225"/>
      <c r="AU251" s="225"/>
      <c r="AV251" s="225"/>
      <c r="AW251" s="225"/>
      <c r="AX251" s="225"/>
    </row>
    <row r="252" spans="1:50" x14ac:dyDescent="0.3">
      <c r="A252" s="74">
        <v>250</v>
      </c>
      <c r="W252" s="225"/>
      <c r="X252" s="225"/>
      <c r="Y252" s="225"/>
      <c r="Z252" s="225"/>
      <c r="AA252" s="225"/>
      <c r="AB252" s="225"/>
      <c r="AC252" s="225"/>
      <c r="AD252" s="225"/>
      <c r="AE252" s="225"/>
      <c r="AF252" s="225"/>
      <c r="AG252" s="225"/>
      <c r="AH252" s="225"/>
      <c r="AI252" s="225"/>
      <c r="AJ252" s="225"/>
      <c r="AK252" s="225"/>
      <c r="AL252" s="225"/>
      <c r="AM252" s="225"/>
      <c r="AN252" s="225"/>
      <c r="AO252" s="225"/>
      <c r="AP252" s="225"/>
      <c r="AQ252" s="225"/>
      <c r="AR252" s="225"/>
      <c r="AS252" s="225"/>
      <c r="AT252" s="225"/>
      <c r="AU252" s="225"/>
      <c r="AV252" s="225"/>
      <c r="AW252" s="225"/>
      <c r="AX252" s="225"/>
    </row>
    <row r="253" spans="1:50" x14ac:dyDescent="0.3">
      <c r="A253" s="74">
        <v>251</v>
      </c>
      <c r="W253" s="225"/>
      <c r="X253" s="225"/>
      <c r="Y253" s="225"/>
      <c r="Z253" s="225"/>
      <c r="AA253" s="225"/>
      <c r="AB253" s="225"/>
      <c r="AC253" s="225"/>
      <c r="AD253" s="225"/>
      <c r="AE253" s="225"/>
      <c r="AF253" s="225"/>
      <c r="AG253" s="225"/>
      <c r="AH253" s="225"/>
      <c r="AI253" s="225"/>
      <c r="AJ253" s="225"/>
      <c r="AK253" s="225"/>
      <c r="AL253" s="225"/>
      <c r="AM253" s="225"/>
      <c r="AN253" s="225"/>
      <c r="AO253" s="225"/>
      <c r="AP253" s="225"/>
      <c r="AQ253" s="225"/>
      <c r="AR253" s="225"/>
      <c r="AS253" s="225"/>
      <c r="AT253" s="225"/>
      <c r="AU253" s="225"/>
      <c r="AV253" s="225"/>
      <c r="AW253" s="225"/>
      <c r="AX253" s="225"/>
    </row>
    <row r="254" spans="1:50" x14ac:dyDescent="0.3">
      <c r="A254" s="74">
        <v>252</v>
      </c>
      <c r="V254" s="23"/>
      <c r="W254" s="225"/>
      <c r="X254" s="225"/>
      <c r="Y254" s="225"/>
      <c r="Z254" s="225"/>
      <c r="AA254" s="225"/>
      <c r="AB254" s="225"/>
      <c r="AC254" s="225"/>
      <c r="AD254" s="225"/>
      <c r="AE254" s="225"/>
      <c r="AF254" s="225"/>
      <c r="AG254" s="225"/>
      <c r="AH254" s="225"/>
      <c r="AI254" s="225"/>
      <c r="AJ254" s="225"/>
      <c r="AK254" s="225"/>
      <c r="AL254" s="225"/>
      <c r="AM254" s="225"/>
      <c r="AN254" s="225"/>
      <c r="AO254" s="225"/>
      <c r="AP254" s="225"/>
      <c r="AQ254" s="225"/>
      <c r="AR254" s="225"/>
      <c r="AS254" s="225"/>
      <c r="AT254" s="225"/>
      <c r="AU254" s="225"/>
      <c r="AV254" s="225"/>
      <c r="AW254" s="225"/>
      <c r="AX254" s="225"/>
    </row>
    <row r="255" spans="1:50" x14ac:dyDescent="0.3">
      <c r="A255" s="74">
        <v>253</v>
      </c>
      <c r="W255" s="225"/>
      <c r="X255" s="225"/>
      <c r="Y255" s="225"/>
      <c r="Z255" s="225"/>
      <c r="AA255" s="225"/>
      <c r="AB255" s="225"/>
      <c r="AC255" s="225"/>
      <c r="AD255" s="225"/>
      <c r="AE255" s="225"/>
      <c r="AF255" s="225"/>
      <c r="AG255" s="225"/>
      <c r="AH255" s="225"/>
      <c r="AI255" s="225"/>
      <c r="AJ255" s="225"/>
      <c r="AK255" s="225"/>
      <c r="AL255" s="225"/>
      <c r="AM255" s="225"/>
      <c r="AN255" s="225"/>
      <c r="AO255" s="225"/>
      <c r="AP255" s="225"/>
      <c r="AQ255" s="225"/>
      <c r="AR255" s="225"/>
      <c r="AS255" s="225"/>
      <c r="AT255" s="225"/>
      <c r="AU255" s="225"/>
      <c r="AV255" s="225"/>
      <c r="AW255" s="225"/>
      <c r="AX255" s="225"/>
    </row>
    <row r="256" spans="1:50" x14ac:dyDescent="0.3">
      <c r="A256" s="74">
        <v>254</v>
      </c>
      <c r="W256" s="162"/>
      <c r="X256" s="55"/>
      <c r="Y256" s="55"/>
      <c r="Z256" s="55"/>
      <c r="AA256" s="84"/>
      <c r="AB256" s="84"/>
      <c r="AC256" s="84"/>
      <c r="AD256" s="225"/>
      <c r="AE256" s="225"/>
      <c r="AF256" s="225"/>
      <c r="AG256" s="225"/>
      <c r="AH256" s="225"/>
      <c r="AI256" s="225"/>
      <c r="AJ256" s="225"/>
      <c r="AK256" s="225"/>
      <c r="AL256" s="225"/>
      <c r="AM256" s="225"/>
      <c r="AN256" s="225"/>
      <c r="AO256" s="225"/>
      <c r="AP256" s="225"/>
      <c r="AQ256" s="225"/>
      <c r="AR256" s="225"/>
      <c r="AS256" s="225"/>
      <c r="AT256" s="225"/>
      <c r="AU256" s="225"/>
      <c r="AV256" s="225"/>
      <c r="AW256" s="225"/>
      <c r="AX256" s="225"/>
    </row>
    <row r="257" spans="1:50" x14ac:dyDescent="0.3">
      <c r="A257" s="74">
        <v>255</v>
      </c>
      <c r="V257" s="23"/>
      <c r="W257" s="168" t="s">
        <v>318</v>
      </c>
      <c r="X257" s="55"/>
      <c r="Y257" s="55"/>
      <c r="Z257" s="55"/>
      <c r="AA257" s="84"/>
      <c r="AB257" s="84"/>
      <c r="AC257" s="84"/>
      <c r="AD257" s="225"/>
      <c r="AE257" s="225"/>
      <c r="AF257" s="225"/>
      <c r="AG257" s="225"/>
      <c r="AH257" s="225"/>
      <c r="AI257" s="225"/>
      <c r="AJ257" s="225"/>
      <c r="AK257" s="225"/>
      <c r="AL257" s="225"/>
      <c r="AM257" s="225"/>
      <c r="AN257" s="225"/>
      <c r="AO257" s="225"/>
      <c r="AP257" s="225"/>
      <c r="AQ257" s="225"/>
      <c r="AR257" s="226"/>
      <c r="AS257" s="225"/>
      <c r="AT257" s="225"/>
      <c r="AU257" s="225"/>
      <c r="AV257" s="225"/>
      <c r="AW257" s="225"/>
      <c r="AX257" s="225"/>
    </row>
    <row r="258" spans="1:50" x14ac:dyDescent="0.3">
      <c r="A258" s="74">
        <v>256</v>
      </c>
      <c r="W258" s="98" t="s">
        <v>319</v>
      </c>
      <c r="X258" s="55">
        <v>2005</v>
      </c>
      <c r="Y258" s="75">
        <v>197</v>
      </c>
      <c r="Z258" s="75">
        <v>259</v>
      </c>
      <c r="AA258" s="75">
        <v>344</v>
      </c>
      <c r="AB258" s="75">
        <v>28.7</v>
      </c>
      <c r="AC258" s="75">
        <v>271</v>
      </c>
      <c r="AD258" s="225"/>
      <c r="AE258" s="225"/>
      <c r="AF258" s="225"/>
      <c r="AG258" s="225"/>
      <c r="AH258" s="225"/>
      <c r="AI258" s="225"/>
      <c r="AJ258" s="225"/>
      <c r="AK258" s="225"/>
      <c r="AL258" s="225"/>
      <c r="AM258" s="225"/>
      <c r="AN258" s="225"/>
      <c r="AO258" s="225"/>
      <c r="AP258" s="225"/>
      <c r="AQ258" s="225"/>
      <c r="AR258" s="225"/>
      <c r="AS258" s="225"/>
      <c r="AT258" s="225"/>
      <c r="AU258" s="225"/>
      <c r="AV258" s="225"/>
      <c r="AW258" s="225"/>
      <c r="AX258" s="225"/>
    </row>
    <row r="259" spans="1:50" x14ac:dyDescent="0.3">
      <c r="B259" s="216"/>
      <c r="C259" s="216"/>
      <c r="D259" s="216"/>
      <c r="E259" s="216"/>
      <c r="F259" s="216"/>
      <c r="G259" s="216"/>
      <c r="H259" s="216"/>
      <c r="I259" s="216"/>
      <c r="J259" s="216"/>
      <c r="K259" s="216"/>
      <c r="L259" s="216"/>
      <c r="M259" s="216"/>
      <c r="N259" s="216"/>
      <c r="O259" s="216"/>
      <c r="P259" s="216"/>
      <c r="Q259" s="216"/>
      <c r="R259" s="216"/>
      <c r="S259" s="216"/>
      <c r="T259" s="216"/>
      <c r="U259" s="219"/>
      <c r="W259" s="98" t="s">
        <v>320</v>
      </c>
      <c r="X259" s="55">
        <v>2005</v>
      </c>
      <c r="Y259" s="75">
        <v>190</v>
      </c>
      <c r="Z259" s="75">
        <v>247</v>
      </c>
      <c r="AA259" s="75">
        <v>352</v>
      </c>
      <c r="AB259" s="75">
        <v>36</v>
      </c>
      <c r="AC259" s="75">
        <v>309</v>
      </c>
      <c r="AD259" s="225"/>
      <c r="AE259" s="225"/>
      <c r="AF259" s="225"/>
      <c r="AG259" s="225"/>
      <c r="AH259" s="225"/>
      <c r="AI259" s="225"/>
      <c r="AJ259" s="225"/>
      <c r="AK259" s="225"/>
      <c r="AL259" s="225"/>
      <c r="AM259" s="225"/>
      <c r="AN259" s="225"/>
      <c r="AO259" s="225"/>
      <c r="AP259" s="227" t="s">
        <v>326</v>
      </c>
      <c r="AQ259" s="227">
        <v>2008</v>
      </c>
      <c r="AR259" s="225"/>
      <c r="AS259" s="225"/>
      <c r="AT259" s="225"/>
      <c r="AU259" s="225"/>
      <c r="AV259" s="225"/>
      <c r="AW259" s="225"/>
      <c r="AX259" s="225"/>
    </row>
    <row r="260" spans="1:50" x14ac:dyDescent="0.3">
      <c r="W260" s="98" t="s">
        <v>321</v>
      </c>
      <c r="X260" s="55">
        <v>2008</v>
      </c>
      <c r="Y260" s="75">
        <v>182</v>
      </c>
      <c r="Z260" s="75">
        <v>243</v>
      </c>
      <c r="AA260" s="75">
        <v>322</v>
      </c>
      <c r="AB260" s="75">
        <v>18.3</v>
      </c>
      <c r="AC260" s="75">
        <v>277</v>
      </c>
      <c r="AD260" s="225"/>
      <c r="AE260" s="225"/>
      <c r="AF260" s="225"/>
      <c r="AG260" s="225"/>
      <c r="AH260" s="225"/>
      <c r="AI260" s="225"/>
      <c r="AJ260" s="225"/>
      <c r="AK260" s="225"/>
      <c r="AL260" s="225"/>
      <c r="AM260" s="225"/>
      <c r="AN260" s="225"/>
      <c r="AO260" s="225"/>
      <c r="AP260" s="227" t="s">
        <v>341</v>
      </c>
      <c r="AQ260" s="227">
        <v>2010</v>
      </c>
      <c r="AR260" s="225"/>
      <c r="AS260" s="225"/>
      <c r="AT260" s="225"/>
      <c r="AU260" s="225"/>
      <c r="AV260" s="225"/>
      <c r="AW260" s="225"/>
      <c r="AX260" s="225"/>
    </row>
    <row r="261" spans="1:50" x14ac:dyDescent="0.3">
      <c r="W261" s="98" t="s">
        <v>322</v>
      </c>
      <c r="X261" s="55">
        <v>2009</v>
      </c>
      <c r="Y261" s="75">
        <v>190</v>
      </c>
      <c r="Z261" s="75">
        <v>247</v>
      </c>
      <c r="AA261" s="75">
        <v>312</v>
      </c>
      <c r="AB261" s="75">
        <v>23</v>
      </c>
      <c r="AC261" s="75">
        <v>245</v>
      </c>
      <c r="AD261" s="225"/>
      <c r="AE261" s="225"/>
      <c r="AF261" s="225"/>
      <c r="AG261" s="225"/>
      <c r="AH261" s="225"/>
      <c r="AI261" s="225"/>
      <c r="AJ261" s="225"/>
      <c r="AK261" s="225"/>
      <c r="AL261" s="225"/>
      <c r="AM261" s="225"/>
      <c r="AN261" s="225"/>
      <c r="AO261" s="225"/>
      <c r="AP261" s="225"/>
      <c r="AQ261" s="225"/>
      <c r="AR261" s="225"/>
      <c r="AS261" s="225"/>
      <c r="AT261" s="225"/>
      <c r="AU261" s="225"/>
      <c r="AV261" s="225"/>
      <c r="AW261" s="225"/>
      <c r="AX261" s="225"/>
    </row>
    <row r="262" spans="1:50" x14ac:dyDescent="0.3">
      <c r="W262" s="98" t="s">
        <v>323</v>
      </c>
      <c r="X262" s="55">
        <v>2008</v>
      </c>
      <c r="Y262" s="75">
        <v>187</v>
      </c>
      <c r="Z262" s="75">
        <v>245</v>
      </c>
      <c r="AA262" s="75">
        <v>322</v>
      </c>
      <c r="AB262" s="75">
        <v>19.5</v>
      </c>
      <c r="AC262" s="75">
        <v>265</v>
      </c>
      <c r="AD262" s="225"/>
      <c r="AE262" s="225"/>
      <c r="AF262" s="225"/>
      <c r="AG262" s="225"/>
      <c r="AH262" s="225"/>
      <c r="AI262" s="225"/>
      <c r="AJ262" s="225"/>
      <c r="AK262" s="225"/>
      <c r="AL262" s="225"/>
      <c r="AM262" s="225"/>
      <c r="AN262" s="225"/>
      <c r="AO262" s="225"/>
      <c r="AP262" s="225"/>
      <c r="AQ262" s="225"/>
      <c r="AR262" s="225"/>
      <c r="AS262" s="225"/>
      <c r="AT262" s="225"/>
      <c r="AU262" s="225"/>
      <c r="AV262" s="225"/>
      <c r="AW262" s="225"/>
      <c r="AX262" s="225"/>
    </row>
    <row r="263" spans="1:50" x14ac:dyDescent="0.3">
      <c r="W263" s="98" t="s">
        <v>324</v>
      </c>
      <c r="X263" s="55">
        <v>2010</v>
      </c>
      <c r="Y263" s="75">
        <v>189</v>
      </c>
      <c r="Z263" s="75">
        <v>247</v>
      </c>
      <c r="AA263" s="75">
        <v>342</v>
      </c>
      <c r="AB263" s="75">
        <v>21</v>
      </c>
      <c r="AC263" s="75">
        <v>286</v>
      </c>
      <c r="AD263" s="225"/>
      <c r="AE263" s="225"/>
      <c r="AF263" s="225"/>
      <c r="AG263" s="225"/>
      <c r="AH263" s="225"/>
      <c r="AI263" s="225"/>
      <c r="AJ263" s="225"/>
      <c r="AK263" s="225"/>
      <c r="AL263" s="225"/>
      <c r="AM263" s="225"/>
      <c r="AN263" s="225"/>
      <c r="AO263" s="225"/>
      <c r="AP263" s="225"/>
      <c r="AQ263" s="225"/>
      <c r="AR263" s="225"/>
      <c r="AS263" s="225"/>
      <c r="AT263" s="225"/>
      <c r="AU263" s="225"/>
      <c r="AV263" s="225"/>
      <c r="AW263" s="225"/>
      <c r="AX263" s="225"/>
    </row>
    <row r="264" spans="1:50" x14ac:dyDescent="0.3">
      <c r="W264" s="98" t="s">
        <v>325</v>
      </c>
      <c r="X264" s="55">
        <v>2009</v>
      </c>
      <c r="Y264" s="75">
        <v>184</v>
      </c>
      <c r="Z264" s="75">
        <v>241</v>
      </c>
      <c r="AA264" s="75">
        <v>322</v>
      </c>
      <c r="AB264" s="75">
        <v>21.5</v>
      </c>
      <c r="AC264" s="75">
        <v>268</v>
      </c>
      <c r="AD264" s="225"/>
      <c r="AE264" s="225"/>
      <c r="AF264" s="225"/>
      <c r="AG264" s="225"/>
      <c r="AH264" s="225"/>
      <c r="AI264" s="225"/>
      <c r="AJ264" s="225"/>
      <c r="AK264" s="225"/>
      <c r="AL264" s="225"/>
      <c r="AM264" s="225"/>
      <c r="AN264" s="225"/>
      <c r="AO264" s="225"/>
      <c r="AP264" s="225"/>
      <c r="AQ264" s="225"/>
      <c r="AR264" s="225"/>
      <c r="AS264" s="225"/>
      <c r="AT264" s="225"/>
      <c r="AU264" s="225"/>
      <c r="AV264" s="225"/>
      <c r="AW264" s="225"/>
      <c r="AX264" s="225"/>
    </row>
    <row r="265" spans="1:50" x14ac:dyDescent="0.3">
      <c r="W265" s="225"/>
      <c r="X265" s="55"/>
      <c r="Y265" s="225"/>
      <c r="Z265" s="225"/>
      <c r="AA265" s="225"/>
      <c r="AB265" s="225"/>
      <c r="AC265" s="225"/>
      <c r="AD265" s="225"/>
      <c r="AE265" s="225"/>
      <c r="AF265" s="225"/>
      <c r="AG265" s="225"/>
      <c r="AH265" s="225"/>
      <c r="AI265" s="225"/>
      <c r="AJ265" s="225"/>
      <c r="AK265" s="225"/>
      <c r="AL265" s="225"/>
      <c r="AM265" s="225"/>
      <c r="AN265" s="225"/>
      <c r="AO265" s="225"/>
      <c r="AP265" s="225"/>
      <c r="AQ265" s="225"/>
      <c r="AR265" s="225"/>
      <c r="AS265" s="225"/>
      <c r="AT265" s="225"/>
      <c r="AU265" s="225"/>
      <c r="AV265" s="225"/>
      <c r="AW265" s="225"/>
      <c r="AX265" s="225"/>
    </row>
    <row r="266" spans="1:50" x14ac:dyDescent="0.3">
      <c r="W266" s="228" t="s">
        <v>337</v>
      </c>
      <c r="X266" s="218"/>
      <c r="Y266" s="225"/>
      <c r="Z266" s="225"/>
      <c r="AA266" s="225"/>
      <c r="AB266" s="225"/>
      <c r="AC266" s="225"/>
      <c r="AD266" s="225"/>
      <c r="AE266" s="225"/>
      <c r="AF266" s="225"/>
      <c r="AG266" s="225"/>
      <c r="AH266" s="225"/>
      <c r="AI266" s="225"/>
      <c r="AJ266" s="225"/>
      <c r="AK266" s="225"/>
      <c r="AL266" s="225"/>
      <c r="AM266" s="225"/>
      <c r="AN266" s="225"/>
      <c r="AO266" s="225"/>
      <c r="AP266" s="225"/>
      <c r="AQ266" s="225"/>
      <c r="AR266" s="225"/>
      <c r="AS266" s="225"/>
      <c r="AT266" s="225"/>
      <c r="AU266" s="225"/>
      <c r="AV266" s="225"/>
      <c r="AW266" s="225"/>
      <c r="AX266" s="225"/>
    </row>
    <row r="267" spans="1:50" x14ac:dyDescent="0.3">
      <c r="W267" s="98" t="s">
        <v>338</v>
      </c>
      <c r="X267" s="55">
        <v>2008</v>
      </c>
      <c r="Y267" s="75">
        <v>187</v>
      </c>
      <c r="Z267" s="75">
        <v>247</v>
      </c>
      <c r="AA267" s="75">
        <v>328</v>
      </c>
      <c r="AB267" s="75">
        <v>28</v>
      </c>
      <c r="AC267" s="75">
        <v>272</v>
      </c>
      <c r="AD267" s="225"/>
      <c r="AE267" s="225"/>
      <c r="AF267" s="225"/>
      <c r="AG267" s="225"/>
      <c r="AH267" s="225"/>
      <c r="AI267" s="225"/>
      <c r="AJ267" s="225"/>
      <c r="AK267" s="225"/>
      <c r="AL267" s="225"/>
      <c r="AM267" s="225"/>
      <c r="AN267" s="225"/>
      <c r="AO267" s="225"/>
      <c r="AP267" s="225"/>
      <c r="AQ267" s="225"/>
      <c r="AR267" s="225"/>
      <c r="AS267" s="225"/>
      <c r="AT267" s="225"/>
      <c r="AU267" s="225"/>
      <c r="AV267" s="225"/>
      <c r="AW267" s="225"/>
      <c r="AX267" s="225"/>
    </row>
    <row r="268" spans="1:50" x14ac:dyDescent="0.3">
      <c r="W268" s="98" t="s">
        <v>339</v>
      </c>
      <c r="X268" s="55">
        <v>2009</v>
      </c>
      <c r="Y268" s="75">
        <v>194</v>
      </c>
      <c r="Z268" s="75">
        <v>253</v>
      </c>
      <c r="AA268" s="75">
        <v>332</v>
      </c>
      <c r="AB268" s="75">
        <v>25.4</v>
      </c>
      <c r="AC268" s="75">
        <v>280</v>
      </c>
      <c r="AD268" s="225"/>
      <c r="AE268" s="225"/>
      <c r="AF268" s="225"/>
      <c r="AG268" s="225"/>
      <c r="AH268" s="225"/>
      <c r="AI268" s="225"/>
      <c r="AJ268" s="225"/>
      <c r="AK268" s="225"/>
      <c r="AL268" s="225"/>
      <c r="AM268" s="225"/>
      <c r="AN268" s="225"/>
      <c r="AO268" s="225"/>
      <c r="AP268" s="225"/>
      <c r="AQ268" s="225"/>
      <c r="AR268" s="225"/>
      <c r="AS268" s="225"/>
      <c r="AT268" s="225"/>
      <c r="AU268" s="225"/>
      <c r="AV268" s="225"/>
      <c r="AW268" s="225"/>
      <c r="AX268" s="225"/>
    </row>
    <row r="269" spans="1:50" x14ac:dyDescent="0.3">
      <c r="W269" s="98" t="s">
        <v>340</v>
      </c>
      <c r="X269" s="55">
        <v>2009</v>
      </c>
      <c r="Y269" s="75">
        <v>185</v>
      </c>
      <c r="Z269" s="75">
        <v>242</v>
      </c>
      <c r="AA269" s="75">
        <v>330</v>
      </c>
      <c r="AB269" s="75">
        <v>22.4</v>
      </c>
      <c r="AC269" s="75">
        <v>290</v>
      </c>
      <c r="AD269" s="225"/>
      <c r="AE269" s="225"/>
      <c r="AF269" s="225"/>
      <c r="AG269" s="225"/>
      <c r="AH269" s="225"/>
      <c r="AI269" s="225"/>
      <c r="AJ269" s="225"/>
      <c r="AK269" s="225"/>
      <c r="AL269" s="225"/>
      <c r="AM269" s="225"/>
      <c r="AN269" s="225"/>
      <c r="AO269" s="225"/>
      <c r="AP269" s="225"/>
      <c r="AQ269" s="225"/>
      <c r="AR269" s="225"/>
      <c r="AS269" s="225"/>
      <c r="AT269" s="225"/>
      <c r="AU269" s="225"/>
      <c r="AV269" s="225"/>
      <c r="AW269" s="225"/>
      <c r="AX269" s="225"/>
    </row>
    <row r="270" spans="1:50" x14ac:dyDescent="0.3">
      <c r="W270" s="225"/>
      <c r="X270" s="225"/>
      <c r="Y270" s="225"/>
      <c r="Z270" s="225"/>
      <c r="AA270" s="225"/>
      <c r="AB270" s="225"/>
      <c r="AC270" s="225"/>
      <c r="AD270" s="225"/>
      <c r="AE270" s="225"/>
      <c r="AF270" s="225"/>
      <c r="AG270" s="225"/>
      <c r="AH270" s="225"/>
      <c r="AI270" s="225"/>
      <c r="AJ270" s="225"/>
      <c r="AK270" s="225"/>
      <c r="AL270" s="225"/>
      <c r="AM270" s="225"/>
      <c r="AN270" s="225"/>
      <c r="AO270" s="225"/>
      <c r="AP270" s="225"/>
      <c r="AQ270" s="225"/>
      <c r="AR270" s="225"/>
      <c r="AS270" s="225"/>
      <c r="AT270" s="225"/>
      <c r="AU270" s="225"/>
      <c r="AV270" s="225"/>
      <c r="AW270" s="225"/>
      <c r="AX270" s="225"/>
    </row>
    <row r="271" spans="1:50" x14ac:dyDescent="0.3">
      <c r="W271" s="225"/>
      <c r="X271" s="225"/>
      <c r="Y271" s="225"/>
      <c r="Z271" s="225"/>
      <c r="AA271" s="225"/>
      <c r="AB271" s="225"/>
      <c r="AC271" s="225"/>
      <c r="AD271" s="225"/>
      <c r="AE271" s="225"/>
      <c r="AF271" s="225"/>
      <c r="AG271" s="225"/>
      <c r="AH271" s="225"/>
      <c r="AI271" s="225"/>
      <c r="AJ271" s="225"/>
      <c r="AK271" s="225"/>
      <c r="AL271" s="225"/>
      <c r="AM271" s="225"/>
      <c r="AN271" s="225"/>
      <c r="AO271" s="225"/>
      <c r="AP271" s="225"/>
      <c r="AQ271" s="225"/>
      <c r="AR271" s="225"/>
      <c r="AS271" s="225"/>
      <c r="AT271" s="225"/>
      <c r="AU271" s="225"/>
      <c r="AV271" s="225"/>
      <c r="AW271" s="225"/>
      <c r="AX271" s="225"/>
    </row>
  </sheetData>
  <autoFilter ref="B3:U259" xr:uid="{A4BD5145-EFC8-4304-B056-EF8130800C60}"/>
  <sortState xmlns:xlrd2="http://schemas.microsoft.com/office/spreadsheetml/2017/richdata2" ref="B3:U161">
    <sortCondition descending="1" ref="O3:O161"/>
  </sortState>
  <mergeCells count="3">
    <mergeCell ref="B1:B2"/>
    <mergeCell ref="C1:C2"/>
    <mergeCell ref="D1:D2"/>
  </mergeCells>
  <pageMargins left="0.7" right="0.7" top="0.78740157499999996" bottom="0.78740157499999996" header="0.3" footer="0.3"/>
  <pageSetup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3F162-CEAB-418D-91D1-13BAFAD30D80}">
  <dimension ref="A1:AS259"/>
  <sheetViews>
    <sheetView topLeftCell="B1" workbookViewId="0">
      <selection activeCell="U225" sqref="U225"/>
    </sheetView>
  </sheetViews>
  <sheetFormatPr defaultColWidth="9.1796875" defaultRowHeight="13" x14ac:dyDescent="0.3"/>
  <cols>
    <col min="1" max="1" width="4.453125" style="1" customWidth="1"/>
    <col min="2" max="2" width="14.7265625" style="1" customWidth="1"/>
    <col min="3" max="3" width="6" style="1" customWidth="1"/>
    <col min="4" max="4" width="12.1796875" style="1" customWidth="1"/>
    <col min="5" max="5" width="5.1796875" style="73" customWidth="1"/>
    <col min="6" max="6" width="4.453125" style="73" customWidth="1"/>
    <col min="7" max="7" width="4.1796875" style="73" customWidth="1"/>
    <col min="8" max="8" width="5.453125" style="73" customWidth="1"/>
    <col min="9" max="9" width="7.26953125" style="73" customWidth="1"/>
    <col min="10" max="10" width="4.7265625" style="73" customWidth="1"/>
    <col min="11" max="11" width="7.54296875" style="73" customWidth="1"/>
    <col min="12" max="12" width="5.26953125" style="73" customWidth="1"/>
    <col min="13" max="13" width="5.81640625" style="73" customWidth="1"/>
    <col min="14" max="14" width="7" style="73" customWidth="1"/>
    <col min="15" max="15" width="6.1796875" style="73" customWidth="1"/>
    <col min="16" max="16" width="4.1796875" style="1" customWidth="1"/>
    <col min="17" max="17" width="3.1796875" style="1" customWidth="1"/>
    <col min="18" max="18" width="4.81640625" style="1" customWidth="1"/>
    <col min="19" max="19" width="3.26953125" style="1" customWidth="1"/>
    <col min="20" max="20" width="3.453125" style="1" customWidth="1"/>
    <col min="21" max="21" width="4.26953125" style="1" customWidth="1"/>
    <col min="22" max="22" width="9.1796875" style="1"/>
    <col min="23" max="23" width="15.81640625" style="1" customWidth="1"/>
    <col min="24" max="24" width="13.26953125" style="1" customWidth="1"/>
    <col min="25" max="25" width="11.7265625" style="1" customWidth="1"/>
    <col min="26" max="26" width="9.81640625" style="1" customWidth="1"/>
    <col min="27" max="28" width="9.1796875" style="1"/>
    <col min="29" max="29" width="8.453125" style="1" customWidth="1"/>
    <col min="30" max="40" width="9.1796875" style="1" hidden="1" customWidth="1"/>
    <col min="41" max="41" width="5.26953125" style="1" customWidth="1"/>
    <col min="42" max="42" width="23.1796875" style="1" customWidth="1"/>
    <col min="43" max="16384" width="9.1796875" style="1"/>
  </cols>
  <sheetData>
    <row r="1" spans="1:45" ht="16.5" customHeight="1" x14ac:dyDescent="0.3">
      <c r="B1" s="229" t="s">
        <v>0</v>
      </c>
      <c r="C1" s="231" t="s">
        <v>1</v>
      </c>
      <c r="D1" s="233" t="s">
        <v>2</v>
      </c>
      <c r="E1" s="2" t="s">
        <v>3</v>
      </c>
      <c r="F1" s="3"/>
      <c r="G1" s="3"/>
      <c r="H1" s="3"/>
      <c r="I1" s="4"/>
      <c r="J1" s="2" t="s">
        <v>4</v>
      </c>
      <c r="K1" s="3"/>
      <c r="L1" s="3"/>
      <c r="M1" s="3"/>
      <c r="N1" s="3"/>
      <c r="O1" s="4"/>
      <c r="P1" s="2" t="s">
        <v>5</v>
      </c>
      <c r="Q1" s="3"/>
      <c r="R1" s="3"/>
      <c r="S1" s="3"/>
      <c r="T1" s="3"/>
      <c r="U1" s="4"/>
    </row>
    <row r="2" spans="1:45" s="15" customFormat="1" ht="39" x14ac:dyDescent="0.25">
      <c r="A2" s="5" t="s">
        <v>6</v>
      </c>
      <c r="B2" s="230"/>
      <c r="C2" s="232"/>
      <c r="D2" s="234"/>
      <c r="E2" s="6" t="s">
        <v>7</v>
      </c>
      <c r="F2" s="7" t="s">
        <v>8</v>
      </c>
      <c r="G2" s="7" t="s">
        <v>9</v>
      </c>
      <c r="H2" s="7" t="s">
        <v>10</v>
      </c>
      <c r="I2" s="8" t="s">
        <v>11</v>
      </c>
      <c r="J2" s="9" t="s">
        <v>7</v>
      </c>
      <c r="K2" s="10" t="s">
        <v>8</v>
      </c>
      <c r="L2" s="10" t="s">
        <v>9</v>
      </c>
      <c r="M2" s="10" t="s">
        <v>10</v>
      </c>
      <c r="N2" s="11" t="s">
        <v>11</v>
      </c>
      <c r="O2" s="12" t="s">
        <v>12</v>
      </c>
      <c r="P2" s="13" t="s">
        <v>7</v>
      </c>
      <c r="Q2" s="7" t="s">
        <v>8</v>
      </c>
      <c r="R2" s="7" t="s">
        <v>9</v>
      </c>
      <c r="S2" s="7" t="s">
        <v>10</v>
      </c>
      <c r="T2" s="7" t="s">
        <v>11</v>
      </c>
      <c r="U2" s="14" t="s">
        <v>12</v>
      </c>
      <c r="W2" s="135" t="s">
        <v>82</v>
      </c>
      <c r="X2" s="16"/>
      <c r="Y2" s="16" t="s">
        <v>88</v>
      </c>
      <c r="Z2" s="16" t="s">
        <v>89</v>
      </c>
      <c r="AA2" s="16" t="s">
        <v>90</v>
      </c>
      <c r="AB2" s="16" t="s">
        <v>91</v>
      </c>
      <c r="AC2" s="16" t="s">
        <v>92</v>
      </c>
      <c r="AD2" s="16"/>
      <c r="AE2" s="16"/>
      <c r="AF2" s="16"/>
      <c r="AG2" s="16"/>
      <c r="AH2" s="16"/>
      <c r="AI2" s="16"/>
      <c r="AJ2" s="16"/>
    </row>
    <row r="3" spans="1:45" s="23" customFormat="1" ht="15" customHeight="1" x14ac:dyDescent="0.25">
      <c r="A3" s="85">
        <v>1</v>
      </c>
      <c r="B3" s="86" t="s">
        <v>84</v>
      </c>
      <c r="C3" s="86">
        <v>2007</v>
      </c>
      <c r="D3" s="87" t="s">
        <v>16</v>
      </c>
      <c r="E3" s="88">
        <v>184</v>
      </c>
      <c r="F3" s="86">
        <v>282</v>
      </c>
      <c r="G3" s="86">
        <v>320</v>
      </c>
      <c r="H3" s="86">
        <v>18.600000000000001</v>
      </c>
      <c r="I3" s="89">
        <v>248</v>
      </c>
      <c r="J3" s="90">
        <f t="shared" ref="J3:J15" si="0">MAX(0,(E3-185)*5.4)*0.5</f>
        <v>0</v>
      </c>
      <c r="K3" s="91">
        <f t="shared" ref="K3:K15" si="1">MAX(0,(F3-240.5)*4.15)*0.5</f>
        <v>86.112500000000011</v>
      </c>
      <c r="L3" s="91">
        <f t="shared" ref="L3:L15" si="2">MAX(0,(G3-315)*2.9)</f>
        <v>14.5</v>
      </c>
      <c r="M3" s="91">
        <f t="shared" ref="M3:M15" si="3">MAX(0,(H3-16.5)*5.8)</f>
        <v>12.180000000000009</v>
      </c>
      <c r="N3" s="92">
        <f t="shared" ref="N3:N15" si="4">MAX(0,(I3-240)*1.45)</f>
        <v>11.6</v>
      </c>
      <c r="O3" s="93">
        <f t="shared" ref="O3:O15" si="5">SUM(J3:N3)</f>
        <v>124.39250000000001</v>
      </c>
      <c r="P3" s="91" t="str">
        <f t="shared" ref="P3:P15" si="6">IF(J3&gt;=80/2,"A",IF(J3&gt;=60/2,"B",IF(J3&gt;=50/2,"C","D")))</f>
        <v>D</v>
      </c>
      <c r="Q3" s="91" t="str">
        <f t="shared" ref="Q3:Q15" si="7">IF(J3&gt;=80/2,"A",IF(J3&gt;=60/2,"B",IF(J3&gt;=50/2,"C","D")))</f>
        <v>D</v>
      </c>
      <c r="R3" s="91" t="str">
        <f t="shared" ref="R3:T15" si="8">IF(L3&gt;=80,"A",IF(L3&gt;=60,"B",IF(L3&gt;=50,"C","D")))</f>
        <v>D</v>
      </c>
      <c r="S3" s="91" t="str">
        <f t="shared" si="8"/>
        <v>D</v>
      </c>
      <c r="T3" s="91" t="str">
        <f t="shared" si="8"/>
        <v>D</v>
      </c>
      <c r="U3" s="94" t="str">
        <f t="shared" ref="U3:U15" si="9">IF(O3&gt;=290,"A",IF(O3&gt;=240,"B",IF(O3&gt;=200,"C","D")))</f>
        <v>D</v>
      </c>
      <c r="W3" s="76" t="s">
        <v>83</v>
      </c>
      <c r="X3" s="78">
        <v>39350</v>
      </c>
      <c r="Y3" s="18">
        <v>184</v>
      </c>
      <c r="Z3" s="59">
        <v>238</v>
      </c>
      <c r="AA3" s="59">
        <v>320</v>
      </c>
      <c r="AB3" s="59">
        <v>18.600000000000001</v>
      </c>
      <c r="AC3" s="59">
        <v>248</v>
      </c>
      <c r="AD3" s="59"/>
      <c r="AE3" s="59"/>
      <c r="AF3" s="59"/>
      <c r="AG3" s="59"/>
      <c r="AH3" s="59"/>
      <c r="AI3" s="59"/>
      <c r="AJ3" s="77"/>
      <c r="AK3" s="76"/>
      <c r="AL3" s="76"/>
      <c r="AM3" s="76"/>
      <c r="AN3" s="76"/>
      <c r="AO3" s="76"/>
      <c r="AP3" s="76"/>
    </row>
    <row r="4" spans="1:45" s="23" customFormat="1" ht="15" customHeight="1" x14ac:dyDescent="0.25">
      <c r="A4" s="85">
        <v>2</v>
      </c>
      <c r="B4" s="86" t="s">
        <v>85</v>
      </c>
      <c r="C4" s="86">
        <v>2010</v>
      </c>
      <c r="D4" s="87" t="s">
        <v>16</v>
      </c>
      <c r="E4" s="89">
        <v>184</v>
      </c>
      <c r="F4" s="86">
        <v>243</v>
      </c>
      <c r="G4" s="86">
        <v>318</v>
      </c>
      <c r="H4" s="86">
        <v>18.600000000000001</v>
      </c>
      <c r="I4" s="86">
        <v>238</v>
      </c>
      <c r="J4" s="90">
        <f>MAX(0,(E4-185)*5.4)*0.5</f>
        <v>0</v>
      </c>
      <c r="K4" s="91">
        <f t="shared" si="1"/>
        <v>5.1875</v>
      </c>
      <c r="L4" s="91">
        <f t="shared" si="2"/>
        <v>8.6999999999999993</v>
      </c>
      <c r="M4" s="91">
        <f t="shared" si="3"/>
        <v>12.180000000000009</v>
      </c>
      <c r="N4" s="92">
        <f t="shared" si="4"/>
        <v>0</v>
      </c>
      <c r="O4" s="93">
        <f t="shared" si="5"/>
        <v>26.06750000000001</v>
      </c>
      <c r="P4" s="91" t="str">
        <f t="shared" si="6"/>
        <v>D</v>
      </c>
      <c r="Q4" s="91" t="str">
        <f t="shared" si="7"/>
        <v>D</v>
      </c>
      <c r="R4" s="91" t="str">
        <f t="shared" si="8"/>
        <v>D</v>
      </c>
      <c r="S4" s="91" t="str">
        <f t="shared" si="8"/>
        <v>D</v>
      </c>
      <c r="T4" s="91" t="str">
        <f t="shared" si="8"/>
        <v>D</v>
      </c>
      <c r="U4" s="94" t="str">
        <f t="shared" si="9"/>
        <v>D</v>
      </c>
      <c r="W4" s="76" t="s">
        <v>85</v>
      </c>
      <c r="X4" s="78">
        <v>40461</v>
      </c>
      <c r="Y4" s="18">
        <v>184</v>
      </c>
      <c r="Z4" s="55">
        <v>243</v>
      </c>
      <c r="AA4" s="55">
        <v>318</v>
      </c>
      <c r="AB4" s="55">
        <v>18.600000000000001</v>
      </c>
      <c r="AC4" s="55">
        <v>238</v>
      </c>
      <c r="AD4" s="55"/>
      <c r="AE4" s="55"/>
      <c r="AF4" s="55"/>
      <c r="AG4" s="55"/>
      <c r="AH4" s="55"/>
      <c r="AI4" s="55"/>
      <c r="AJ4" s="77"/>
      <c r="AK4" s="76"/>
      <c r="AL4" s="76"/>
      <c r="AM4" s="76"/>
      <c r="AN4" s="76"/>
      <c r="AO4" s="76"/>
      <c r="AP4" s="76"/>
      <c r="AQ4" s="24"/>
      <c r="AR4" s="26"/>
      <c r="AS4" s="26"/>
    </row>
    <row r="5" spans="1:45" s="23" customFormat="1" ht="15" customHeight="1" x14ac:dyDescent="0.25">
      <c r="A5" s="85">
        <v>3</v>
      </c>
      <c r="B5" s="95" t="s">
        <v>86</v>
      </c>
      <c r="C5" s="86">
        <v>2006</v>
      </c>
      <c r="D5" s="87" t="s">
        <v>16</v>
      </c>
      <c r="E5" s="89">
        <v>177</v>
      </c>
      <c r="F5" s="96">
        <v>228</v>
      </c>
      <c r="G5" s="97">
        <v>312</v>
      </c>
      <c r="H5" s="97">
        <v>21.7</v>
      </c>
      <c r="I5" s="97">
        <v>292</v>
      </c>
      <c r="J5" s="90">
        <f t="shared" si="0"/>
        <v>0</v>
      </c>
      <c r="K5" s="91">
        <f t="shared" si="1"/>
        <v>0</v>
      </c>
      <c r="L5" s="91">
        <f t="shared" si="2"/>
        <v>0</v>
      </c>
      <c r="M5" s="91">
        <f t="shared" si="3"/>
        <v>30.159999999999997</v>
      </c>
      <c r="N5" s="92">
        <f t="shared" si="4"/>
        <v>75.399999999999991</v>
      </c>
      <c r="O5" s="93">
        <f t="shared" si="5"/>
        <v>105.55999999999999</v>
      </c>
      <c r="P5" s="91" t="str">
        <f t="shared" si="6"/>
        <v>D</v>
      </c>
      <c r="Q5" s="91" t="str">
        <f t="shared" si="7"/>
        <v>D</v>
      </c>
      <c r="R5" s="91" t="str">
        <f t="shared" si="8"/>
        <v>D</v>
      </c>
      <c r="S5" s="91" t="str">
        <f t="shared" si="8"/>
        <v>D</v>
      </c>
      <c r="T5" s="91" t="str">
        <f t="shared" si="8"/>
        <v>B</v>
      </c>
      <c r="U5" s="94" t="str">
        <f t="shared" si="9"/>
        <v>D</v>
      </c>
      <c r="W5" s="76" t="s">
        <v>86</v>
      </c>
      <c r="X5" s="79">
        <v>38879</v>
      </c>
      <c r="Y5" s="18">
        <v>177</v>
      </c>
      <c r="Z5" s="59">
        <v>228</v>
      </c>
      <c r="AA5" s="70">
        <v>312</v>
      </c>
      <c r="AB5" s="70">
        <v>21.7</v>
      </c>
      <c r="AC5" s="70">
        <v>292</v>
      </c>
      <c r="AD5" s="70"/>
      <c r="AE5" s="7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28"/>
      <c r="AR5" s="26"/>
      <c r="AS5" s="26"/>
    </row>
    <row r="6" spans="1:45" s="23" customFormat="1" ht="15" customHeight="1" x14ac:dyDescent="0.25">
      <c r="A6" s="85">
        <v>4</v>
      </c>
      <c r="B6" s="98" t="s">
        <v>87</v>
      </c>
      <c r="C6" s="86">
        <v>2009</v>
      </c>
      <c r="D6" s="87" t="s">
        <v>16</v>
      </c>
      <c r="E6" s="89">
        <v>177</v>
      </c>
      <c r="F6" s="86">
        <v>234</v>
      </c>
      <c r="G6" s="98">
        <v>304</v>
      </c>
      <c r="H6" s="98">
        <v>20.6</v>
      </c>
      <c r="I6" s="98">
        <v>234</v>
      </c>
      <c r="J6" s="90">
        <f t="shared" si="0"/>
        <v>0</v>
      </c>
      <c r="K6" s="91">
        <f t="shared" si="1"/>
        <v>0</v>
      </c>
      <c r="L6" s="91">
        <f t="shared" si="2"/>
        <v>0</v>
      </c>
      <c r="M6" s="91">
        <f t="shared" si="3"/>
        <v>23.780000000000008</v>
      </c>
      <c r="N6" s="92">
        <f t="shared" si="4"/>
        <v>0</v>
      </c>
      <c r="O6" s="93">
        <f t="shared" si="5"/>
        <v>23.780000000000008</v>
      </c>
      <c r="P6" s="91" t="str">
        <f t="shared" si="6"/>
        <v>D</v>
      </c>
      <c r="Q6" s="91" t="str">
        <f t="shared" si="7"/>
        <v>D</v>
      </c>
      <c r="R6" s="91" t="str">
        <f t="shared" si="8"/>
        <v>D</v>
      </c>
      <c r="S6" s="91" t="str">
        <f t="shared" si="8"/>
        <v>D</v>
      </c>
      <c r="T6" s="91" t="str">
        <f t="shared" si="8"/>
        <v>D</v>
      </c>
      <c r="U6" s="94" t="str">
        <f t="shared" si="9"/>
        <v>D</v>
      </c>
      <c r="W6" s="76" t="s">
        <v>87</v>
      </c>
      <c r="X6" s="82">
        <v>40122</v>
      </c>
      <c r="Y6" s="18">
        <v>177</v>
      </c>
      <c r="Z6" s="55">
        <v>234</v>
      </c>
      <c r="AA6" s="61">
        <v>304</v>
      </c>
      <c r="AB6" s="61">
        <v>20.6</v>
      </c>
      <c r="AC6" s="61">
        <v>234</v>
      </c>
      <c r="AD6" s="61"/>
      <c r="AE6" s="83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28"/>
      <c r="AR6" s="26"/>
      <c r="AS6" s="26"/>
    </row>
    <row r="7" spans="1:45" s="23" customFormat="1" ht="15" customHeight="1" x14ac:dyDescent="0.25">
      <c r="A7" s="85">
        <v>5</v>
      </c>
      <c r="B7" s="95" t="s">
        <v>93</v>
      </c>
      <c r="C7" s="86">
        <v>2009</v>
      </c>
      <c r="D7" s="87" t="s">
        <v>16</v>
      </c>
      <c r="E7" s="89">
        <v>184</v>
      </c>
      <c r="F7" s="96">
        <v>243</v>
      </c>
      <c r="G7" s="86">
        <v>310</v>
      </c>
      <c r="H7" s="86">
        <v>19</v>
      </c>
      <c r="I7" s="91">
        <v>232</v>
      </c>
      <c r="J7" s="90">
        <f t="shared" si="0"/>
        <v>0</v>
      </c>
      <c r="K7" s="91">
        <f t="shared" si="1"/>
        <v>5.1875</v>
      </c>
      <c r="L7" s="91">
        <f t="shared" si="2"/>
        <v>0</v>
      </c>
      <c r="M7" s="91">
        <f t="shared" si="3"/>
        <v>14.5</v>
      </c>
      <c r="N7" s="92">
        <f t="shared" si="4"/>
        <v>0</v>
      </c>
      <c r="O7" s="93">
        <f t="shared" si="5"/>
        <v>19.6875</v>
      </c>
      <c r="P7" s="91" t="str">
        <f t="shared" si="6"/>
        <v>D</v>
      </c>
      <c r="Q7" s="91" t="str">
        <f t="shared" si="7"/>
        <v>D</v>
      </c>
      <c r="R7" s="91" t="str">
        <f t="shared" si="8"/>
        <v>D</v>
      </c>
      <c r="S7" s="91" t="str">
        <f t="shared" si="8"/>
        <v>D</v>
      </c>
      <c r="T7" s="91" t="str">
        <f t="shared" si="8"/>
        <v>D</v>
      </c>
      <c r="U7" s="94" t="str">
        <f t="shared" si="9"/>
        <v>D</v>
      </c>
      <c r="W7" s="76" t="s">
        <v>93</v>
      </c>
      <c r="X7" s="78">
        <v>40161</v>
      </c>
      <c r="Y7" s="18">
        <v>184</v>
      </c>
      <c r="Z7" s="59">
        <v>243</v>
      </c>
      <c r="AA7" s="84">
        <v>310</v>
      </c>
      <c r="AB7" s="84">
        <v>19</v>
      </c>
      <c r="AC7" s="80">
        <v>232</v>
      </c>
      <c r="AD7" s="84"/>
      <c r="AE7" s="84"/>
      <c r="AF7" s="80"/>
      <c r="AG7" s="80"/>
      <c r="AH7" s="80"/>
      <c r="AI7" s="80"/>
      <c r="AJ7" s="80"/>
      <c r="AK7" s="80"/>
      <c r="AL7" s="80"/>
      <c r="AM7" s="80"/>
      <c r="AN7" s="80"/>
      <c r="AO7" s="80"/>
      <c r="AQ7" s="28"/>
      <c r="AR7" s="26"/>
      <c r="AS7" s="26"/>
    </row>
    <row r="8" spans="1:45" s="23" customFormat="1" ht="15" customHeight="1" x14ac:dyDescent="0.3">
      <c r="A8" s="85">
        <v>6</v>
      </c>
      <c r="B8" s="86" t="s">
        <v>95</v>
      </c>
      <c r="C8" s="86">
        <v>2008</v>
      </c>
      <c r="D8" s="87" t="s">
        <v>16</v>
      </c>
      <c r="E8" s="89">
        <v>177</v>
      </c>
      <c r="F8" s="86">
        <v>233</v>
      </c>
      <c r="G8" s="86">
        <v>306</v>
      </c>
      <c r="H8" s="86">
        <v>18</v>
      </c>
      <c r="I8" s="86">
        <v>243</v>
      </c>
      <c r="J8" s="90">
        <f t="shared" si="0"/>
        <v>0</v>
      </c>
      <c r="K8" s="91">
        <f t="shared" si="1"/>
        <v>0</v>
      </c>
      <c r="L8" s="91">
        <f t="shared" si="2"/>
        <v>0</v>
      </c>
      <c r="M8" s="91">
        <f t="shared" si="3"/>
        <v>8.6999999999999993</v>
      </c>
      <c r="N8" s="92">
        <f t="shared" si="4"/>
        <v>4.3499999999999996</v>
      </c>
      <c r="O8" s="93">
        <f t="shared" si="5"/>
        <v>13.049999999999999</v>
      </c>
      <c r="P8" s="91" t="str">
        <f t="shared" si="6"/>
        <v>D</v>
      </c>
      <c r="Q8" s="91" t="str">
        <f t="shared" si="7"/>
        <v>D</v>
      </c>
      <c r="R8" s="91" t="str">
        <f t="shared" si="8"/>
        <v>D</v>
      </c>
      <c r="S8" s="91" t="str">
        <f t="shared" si="8"/>
        <v>D</v>
      </c>
      <c r="T8" s="91" t="str">
        <f t="shared" si="8"/>
        <v>D</v>
      </c>
      <c r="U8" s="94" t="str">
        <f t="shared" si="9"/>
        <v>D</v>
      </c>
      <c r="V8" s="1"/>
      <c r="W8" s="76" t="s">
        <v>94</v>
      </c>
      <c r="X8" s="99">
        <v>39617</v>
      </c>
      <c r="Y8" s="18">
        <v>177</v>
      </c>
      <c r="Z8" s="55">
        <v>233</v>
      </c>
      <c r="AA8" s="84">
        <v>306</v>
      </c>
      <c r="AB8" s="84">
        <v>18</v>
      </c>
      <c r="AC8" s="84">
        <v>243</v>
      </c>
      <c r="AD8" s="84"/>
      <c r="AE8" s="84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28"/>
      <c r="AR8" s="26"/>
      <c r="AS8" s="26"/>
    </row>
    <row r="9" spans="1:45" s="23" customFormat="1" ht="15" customHeight="1" x14ac:dyDescent="0.25">
      <c r="A9" s="85">
        <v>7</v>
      </c>
      <c r="B9" s="86" t="s">
        <v>96</v>
      </c>
      <c r="C9" s="86">
        <v>2006</v>
      </c>
      <c r="D9" s="87" t="s">
        <v>16</v>
      </c>
      <c r="E9" s="89">
        <v>182</v>
      </c>
      <c r="F9" s="96">
        <v>243</v>
      </c>
      <c r="G9" s="97">
        <v>330</v>
      </c>
      <c r="H9" s="97">
        <v>21.1</v>
      </c>
      <c r="I9" s="97">
        <v>284</v>
      </c>
      <c r="J9" s="90">
        <f t="shared" si="0"/>
        <v>0</v>
      </c>
      <c r="K9" s="91">
        <f t="shared" si="1"/>
        <v>5.1875</v>
      </c>
      <c r="L9" s="91">
        <f t="shared" si="2"/>
        <v>43.5</v>
      </c>
      <c r="M9" s="91">
        <f t="shared" si="3"/>
        <v>26.680000000000007</v>
      </c>
      <c r="N9" s="92">
        <f t="shared" si="4"/>
        <v>63.8</v>
      </c>
      <c r="O9" s="93">
        <f t="shared" si="5"/>
        <v>139.16750000000002</v>
      </c>
      <c r="P9" s="91" t="str">
        <f t="shared" si="6"/>
        <v>D</v>
      </c>
      <c r="Q9" s="91" t="str">
        <f t="shared" si="7"/>
        <v>D</v>
      </c>
      <c r="R9" s="91" t="str">
        <f t="shared" si="8"/>
        <v>D</v>
      </c>
      <c r="S9" s="91" t="str">
        <f t="shared" si="8"/>
        <v>D</v>
      </c>
      <c r="T9" s="91" t="str">
        <f t="shared" si="8"/>
        <v>B</v>
      </c>
      <c r="U9" s="94" t="str">
        <f t="shared" si="9"/>
        <v>D</v>
      </c>
      <c r="W9" s="17" t="s">
        <v>96</v>
      </c>
      <c r="X9" s="70" t="s">
        <v>97</v>
      </c>
      <c r="Y9" s="18">
        <v>182</v>
      </c>
      <c r="Z9" s="59">
        <v>243</v>
      </c>
      <c r="AA9" s="70">
        <v>330</v>
      </c>
      <c r="AB9" s="70">
        <v>21.1</v>
      </c>
      <c r="AC9" s="70">
        <v>284</v>
      </c>
      <c r="AD9" s="70"/>
      <c r="AE9" s="7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28"/>
      <c r="AR9" s="26"/>
      <c r="AS9" s="26"/>
    </row>
    <row r="10" spans="1:45" s="23" customFormat="1" ht="15" customHeight="1" x14ac:dyDescent="0.25">
      <c r="A10" s="85">
        <v>8</v>
      </c>
      <c r="B10" s="98" t="s">
        <v>40</v>
      </c>
      <c r="C10" s="86">
        <v>2007</v>
      </c>
      <c r="D10" s="87" t="s">
        <v>16</v>
      </c>
      <c r="E10" s="89">
        <v>186.5</v>
      </c>
      <c r="F10" s="86">
        <v>249</v>
      </c>
      <c r="G10" s="86">
        <v>338</v>
      </c>
      <c r="H10" s="86">
        <v>23.3</v>
      </c>
      <c r="I10" s="86">
        <v>277</v>
      </c>
      <c r="J10" s="100">
        <f t="shared" si="0"/>
        <v>4.0500000000000007</v>
      </c>
      <c r="K10" s="98">
        <f t="shared" si="1"/>
        <v>17.637500000000003</v>
      </c>
      <c r="L10" s="98">
        <f t="shared" si="2"/>
        <v>66.7</v>
      </c>
      <c r="M10" s="98">
        <f t="shared" si="3"/>
        <v>39.440000000000005</v>
      </c>
      <c r="N10" s="101">
        <f t="shared" si="4"/>
        <v>53.65</v>
      </c>
      <c r="O10" s="102">
        <f t="shared" si="5"/>
        <v>181.47750000000002</v>
      </c>
      <c r="P10" s="98" t="str">
        <f t="shared" si="6"/>
        <v>D</v>
      </c>
      <c r="Q10" s="98" t="str">
        <f t="shared" si="7"/>
        <v>D</v>
      </c>
      <c r="R10" s="98" t="str">
        <f t="shared" si="8"/>
        <v>B</v>
      </c>
      <c r="S10" s="98" t="str">
        <f t="shared" si="8"/>
        <v>D</v>
      </c>
      <c r="T10" s="98" t="str">
        <f t="shared" si="8"/>
        <v>C</v>
      </c>
      <c r="U10" s="98" t="str">
        <f t="shared" si="9"/>
        <v>D</v>
      </c>
      <c r="W10" s="76" t="s">
        <v>98</v>
      </c>
      <c r="X10" s="99">
        <v>39131</v>
      </c>
      <c r="Y10" s="18">
        <v>186.5</v>
      </c>
      <c r="Z10" s="55">
        <v>249</v>
      </c>
      <c r="AA10" s="84">
        <v>338</v>
      </c>
      <c r="AB10" s="84">
        <v>23.3</v>
      </c>
      <c r="AC10" s="84">
        <v>277</v>
      </c>
      <c r="AD10" s="84"/>
      <c r="AE10" s="84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28"/>
      <c r="AR10" s="26"/>
      <c r="AS10" s="26"/>
    </row>
    <row r="11" spans="1:45" s="23" customFormat="1" ht="15" customHeight="1" x14ac:dyDescent="0.25">
      <c r="A11" s="85">
        <v>9</v>
      </c>
      <c r="B11" s="106" t="s">
        <v>99</v>
      </c>
      <c r="C11" s="86">
        <v>2008</v>
      </c>
      <c r="D11" s="87" t="s">
        <v>16</v>
      </c>
      <c r="E11" s="89">
        <v>187</v>
      </c>
      <c r="F11" s="96">
        <v>247</v>
      </c>
      <c r="G11" s="97">
        <v>332</v>
      </c>
      <c r="H11" s="97">
        <v>27.4</v>
      </c>
      <c r="I11" s="97">
        <v>280</v>
      </c>
      <c r="J11" s="90">
        <f t="shared" si="0"/>
        <v>5.4</v>
      </c>
      <c r="K11" s="91">
        <f t="shared" si="1"/>
        <v>13.487500000000001</v>
      </c>
      <c r="L11" s="91">
        <f t="shared" si="2"/>
        <v>49.3</v>
      </c>
      <c r="M11" s="91">
        <f t="shared" si="3"/>
        <v>63.219999999999992</v>
      </c>
      <c r="N11" s="92">
        <f t="shared" si="4"/>
        <v>58</v>
      </c>
      <c r="O11" s="93">
        <f t="shared" si="5"/>
        <v>189.4075</v>
      </c>
      <c r="P11" s="91" t="str">
        <f t="shared" si="6"/>
        <v>D</v>
      </c>
      <c r="Q11" s="91" t="str">
        <f t="shared" si="7"/>
        <v>D</v>
      </c>
      <c r="R11" s="91" t="str">
        <f t="shared" si="8"/>
        <v>D</v>
      </c>
      <c r="S11" s="91" t="str">
        <f t="shared" si="8"/>
        <v>B</v>
      </c>
      <c r="T11" s="91" t="str">
        <f t="shared" si="8"/>
        <v>C</v>
      </c>
      <c r="U11" s="94" t="str">
        <f t="shared" si="9"/>
        <v>D</v>
      </c>
      <c r="W11" s="76" t="s">
        <v>99</v>
      </c>
      <c r="X11" s="79">
        <v>39798</v>
      </c>
      <c r="Y11" s="18">
        <v>187</v>
      </c>
      <c r="Z11" s="59">
        <v>247</v>
      </c>
      <c r="AA11" s="70">
        <v>332</v>
      </c>
      <c r="AB11" s="70">
        <v>27.4</v>
      </c>
      <c r="AC11" s="70">
        <v>280</v>
      </c>
      <c r="AD11" s="70"/>
      <c r="AE11" s="7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28"/>
      <c r="AR11" s="26"/>
      <c r="AS11" s="26"/>
    </row>
    <row r="12" spans="1:45" s="23" customFormat="1" ht="15" customHeight="1" x14ac:dyDescent="0.3">
      <c r="A12" s="85">
        <v>10</v>
      </c>
      <c r="B12" s="106" t="s">
        <v>100</v>
      </c>
      <c r="C12" s="86">
        <v>2008</v>
      </c>
      <c r="D12" s="87" t="s">
        <v>16</v>
      </c>
      <c r="E12" s="89">
        <v>188</v>
      </c>
      <c r="F12" s="86">
        <v>247</v>
      </c>
      <c r="G12" s="106">
        <v>332</v>
      </c>
      <c r="H12" s="106">
        <v>24.3</v>
      </c>
      <c r="I12" s="106">
        <v>270</v>
      </c>
      <c r="J12" s="90">
        <f t="shared" si="0"/>
        <v>8.1000000000000014</v>
      </c>
      <c r="K12" s="91">
        <f t="shared" si="1"/>
        <v>13.487500000000001</v>
      </c>
      <c r="L12" s="91">
        <f t="shared" si="2"/>
        <v>49.3</v>
      </c>
      <c r="M12" s="91">
        <f t="shared" si="3"/>
        <v>45.24</v>
      </c>
      <c r="N12" s="92">
        <f t="shared" si="4"/>
        <v>43.5</v>
      </c>
      <c r="O12" s="93">
        <f t="shared" si="5"/>
        <v>159.6275</v>
      </c>
      <c r="P12" s="91" t="str">
        <f t="shared" si="6"/>
        <v>D</v>
      </c>
      <c r="Q12" s="91" t="str">
        <f t="shared" si="7"/>
        <v>D</v>
      </c>
      <c r="R12" s="91" t="str">
        <f t="shared" si="8"/>
        <v>D</v>
      </c>
      <c r="S12" s="91" t="str">
        <f t="shared" si="8"/>
        <v>D</v>
      </c>
      <c r="T12" s="91" t="str">
        <f t="shared" si="8"/>
        <v>D</v>
      </c>
      <c r="U12" s="94" t="str">
        <f t="shared" si="9"/>
        <v>D</v>
      </c>
      <c r="V12" s="1"/>
      <c r="W12" s="76" t="s">
        <v>100</v>
      </c>
      <c r="X12" s="78">
        <v>39469</v>
      </c>
      <c r="Y12" s="18">
        <v>188</v>
      </c>
      <c r="Z12" s="55">
        <v>247</v>
      </c>
      <c r="AA12" s="76">
        <v>332</v>
      </c>
      <c r="AB12" s="76">
        <v>24.3</v>
      </c>
      <c r="AC12" s="76">
        <v>270</v>
      </c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S12" s="26"/>
    </row>
    <row r="13" spans="1:45" s="23" customFormat="1" ht="15" customHeight="1" x14ac:dyDescent="0.25">
      <c r="A13" s="85">
        <v>11</v>
      </c>
      <c r="B13" s="106" t="s">
        <v>29</v>
      </c>
      <c r="C13" s="86">
        <v>2006</v>
      </c>
      <c r="D13" s="87" t="s">
        <v>16</v>
      </c>
      <c r="E13" s="89">
        <v>193</v>
      </c>
      <c r="F13" s="96">
        <v>251</v>
      </c>
      <c r="G13" s="106">
        <v>332</v>
      </c>
      <c r="H13" s="106">
        <v>27.1</v>
      </c>
      <c r="I13" s="106">
        <v>265</v>
      </c>
      <c r="J13" s="90">
        <f t="shared" si="0"/>
        <v>21.6</v>
      </c>
      <c r="K13" s="91">
        <f t="shared" si="1"/>
        <v>21.787500000000001</v>
      </c>
      <c r="L13" s="91">
        <f t="shared" si="2"/>
        <v>49.3</v>
      </c>
      <c r="M13" s="91">
        <f t="shared" si="3"/>
        <v>61.480000000000004</v>
      </c>
      <c r="N13" s="92">
        <f t="shared" si="4"/>
        <v>36.25</v>
      </c>
      <c r="O13" s="93">
        <f t="shared" si="5"/>
        <v>190.41750000000002</v>
      </c>
      <c r="P13" s="91" t="str">
        <f t="shared" si="6"/>
        <v>D</v>
      </c>
      <c r="Q13" s="91" t="str">
        <f t="shared" si="7"/>
        <v>D</v>
      </c>
      <c r="R13" s="91" t="str">
        <f t="shared" si="8"/>
        <v>D</v>
      </c>
      <c r="S13" s="91" t="str">
        <f t="shared" si="8"/>
        <v>B</v>
      </c>
      <c r="T13" s="91" t="str">
        <f t="shared" si="8"/>
        <v>D</v>
      </c>
      <c r="U13" s="94" t="str">
        <f t="shared" si="9"/>
        <v>D</v>
      </c>
      <c r="W13" s="76" t="s">
        <v>29</v>
      </c>
      <c r="X13" s="103">
        <v>38936</v>
      </c>
      <c r="Y13" s="18">
        <v>193</v>
      </c>
      <c r="Z13" s="59">
        <v>251</v>
      </c>
      <c r="AA13" s="76">
        <v>332</v>
      </c>
      <c r="AB13" s="76">
        <v>27.1</v>
      </c>
      <c r="AC13" s="76">
        <v>265</v>
      </c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S13" s="26"/>
    </row>
    <row r="14" spans="1:45" s="23" customFormat="1" ht="15" customHeight="1" x14ac:dyDescent="0.25">
      <c r="A14" s="85">
        <v>12</v>
      </c>
      <c r="B14" s="106" t="s">
        <v>101</v>
      </c>
      <c r="C14" s="86">
        <v>2007</v>
      </c>
      <c r="D14" s="87" t="s">
        <v>16</v>
      </c>
      <c r="E14" s="89">
        <v>198</v>
      </c>
      <c r="F14" s="86">
        <v>267</v>
      </c>
      <c r="G14" s="86">
        <v>336</v>
      </c>
      <c r="H14" s="86">
        <v>21</v>
      </c>
      <c r="I14" s="86">
        <v>265</v>
      </c>
      <c r="J14" s="100">
        <f t="shared" si="0"/>
        <v>35.1</v>
      </c>
      <c r="K14" s="98">
        <f t="shared" si="1"/>
        <v>54.987500000000004</v>
      </c>
      <c r="L14" s="98">
        <f t="shared" si="2"/>
        <v>60.9</v>
      </c>
      <c r="M14" s="98">
        <f t="shared" si="3"/>
        <v>26.099999999999998</v>
      </c>
      <c r="N14" s="101">
        <f t="shared" si="4"/>
        <v>36.25</v>
      </c>
      <c r="O14" s="102">
        <f t="shared" si="5"/>
        <v>213.33750000000001</v>
      </c>
      <c r="P14" s="98" t="str">
        <f t="shared" si="6"/>
        <v>B</v>
      </c>
      <c r="Q14" s="98" t="str">
        <f t="shared" si="7"/>
        <v>B</v>
      </c>
      <c r="R14" s="98" t="str">
        <f t="shared" si="8"/>
        <v>B</v>
      </c>
      <c r="S14" s="98" t="str">
        <f t="shared" si="8"/>
        <v>D</v>
      </c>
      <c r="T14" s="98" t="str">
        <f t="shared" si="8"/>
        <v>D</v>
      </c>
      <c r="U14" s="98" t="str">
        <f t="shared" si="9"/>
        <v>C</v>
      </c>
      <c r="W14" s="76" t="s">
        <v>101</v>
      </c>
      <c r="X14" s="78">
        <v>39140</v>
      </c>
      <c r="Y14" s="18">
        <v>198</v>
      </c>
      <c r="Z14" s="55">
        <v>267</v>
      </c>
      <c r="AA14" s="84">
        <v>336</v>
      </c>
      <c r="AB14" s="84">
        <v>21</v>
      </c>
      <c r="AC14" s="84">
        <v>265</v>
      </c>
      <c r="AD14" s="84"/>
      <c r="AE14" s="84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28"/>
      <c r="AR14" s="26"/>
      <c r="AS14" s="26"/>
    </row>
    <row r="15" spans="1:45" s="23" customFormat="1" ht="15" customHeight="1" x14ac:dyDescent="0.25">
      <c r="A15" s="85">
        <v>13</v>
      </c>
      <c r="B15" s="106" t="s">
        <v>102</v>
      </c>
      <c r="C15" s="86">
        <v>2007</v>
      </c>
      <c r="D15" s="87" t="s">
        <v>16</v>
      </c>
      <c r="E15" s="89">
        <v>194</v>
      </c>
      <c r="F15" s="96">
        <v>254</v>
      </c>
      <c r="G15" s="86">
        <v>336</v>
      </c>
      <c r="H15" s="86">
        <v>21.5</v>
      </c>
      <c r="I15" s="86">
        <v>269</v>
      </c>
      <c r="J15" s="90">
        <f t="shared" si="0"/>
        <v>24.3</v>
      </c>
      <c r="K15" s="91">
        <f t="shared" si="1"/>
        <v>28.012500000000003</v>
      </c>
      <c r="L15" s="91">
        <f t="shared" si="2"/>
        <v>60.9</v>
      </c>
      <c r="M15" s="91">
        <f t="shared" si="3"/>
        <v>29</v>
      </c>
      <c r="N15" s="92">
        <f t="shared" si="4"/>
        <v>42.05</v>
      </c>
      <c r="O15" s="93">
        <f t="shared" si="5"/>
        <v>184.26249999999999</v>
      </c>
      <c r="P15" s="91" t="str">
        <f t="shared" si="6"/>
        <v>D</v>
      </c>
      <c r="Q15" s="91" t="str">
        <f t="shared" si="7"/>
        <v>D</v>
      </c>
      <c r="R15" s="91" t="str">
        <f t="shared" si="8"/>
        <v>B</v>
      </c>
      <c r="S15" s="91" t="str">
        <f t="shared" si="8"/>
        <v>D</v>
      </c>
      <c r="T15" s="91" t="str">
        <f t="shared" si="8"/>
        <v>D</v>
      </c>
      <c r="U15" s="94" t="str">
        <f t="shared" si="9"/>
        <v>D</v>
      </c>
      <c r="W15" s="76" t="s">
        <v>102</v>
      </c>
      <c r="X15" s="78">
        <v>39288</v>
      </c>
      <c r="Y15" s="18">
        <v>194</v>
      </c>
      <c r="Z15" s="59">
        <v>254</v>
      </c>
      <c r="AA15" s="84">
        <v>336</v>
      </c>
      <c r="AB15" s="84">
        <v>21.5</v>
      </c>
      <c r="AC15" s="84">
        <v>269</v>
      </c>
      <c r="AD15" s="84"/>
      <c r="AE15" s="84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28"/>
      <c r="AR15" s="26"/>
      <c r="AS15" s="26"/>
    </row>
    <row r="16" spans="1:45" s="23" customFormat="1" ht="15" customHeight="1" x14ac:dyDescent="0.25">
      <c r="A16" s="85">
        <v>14</v>
      </c>
      <c r="B16" s="106" t="s">
        <v>28</v>
      </c>
      <c r="C16" s="98">
        <v>2008</v>
      </c>
      <c r="D16" s="87" t="s">
        <v>16</v>
      </c>
      <c r="E16" s="89">
        <v>202</v>
      </c>
      <c r="F16" s="86">
        <v>260</v>
      </c>
      <c r="G16" s="86">
        <v>338</v>
      </c>
      <c r="H16" s="86">
        <v>22.4</v>
      </c>
      <c r="I16" s="86">
        <v>253</v>
      </c>
      <c r="J16" s="100">
        <f t="shared" ref="J16:J58" si="10">MAX(0,(E16-185)*5.4)*0.5</f>
        <v>45.900000000000006</v>
      </c>
      <c r="K16" s="98">
        <f t="shared" ref="K16:K47" si="11">MAX(0,(F16-240.5)*4.15)*0.5</f>
        <v>40.462500000000006</v>
      </c>
      <c r="L16" s="98">
        <f t="shared" ref="L16:L47" si="12">MAX(0,(G16-315)*2.9)</f>
        <v>66.7</v>
      </c>
      <c r="M16" s="98">
        <f t="shared" ref="M16:M47" si="13">MAX(0,(H16-16.5)*5.8)</f>
        <v>34.219999999999992</v>
      </c>
      <c r="N16" s="107">
        <f t="shared" ref="N16:N47" si="14">MAX(0,(I16-240)*1.45)</f>
        <v>18.849999999999998</v>
      </c>
      <c r="O16" s="100">
        <f t="shared" ref="O16:O47" si="15">SUM(J16:N16)</f>
        <v>206.13249999999999</v>
      </c>
      <c r="P16" s="98" t="str">
        <f t="shared" ref="P16:P47" si="16">IF(J16&gt;=80/2,"A",IF(J16&gt;=60/2,"B",IF(J16&gt;=50/2,"C","D")))</f>
        <v>A</v>
      </c>
      <c r="Q16" s="98" t="str">
        <f t="shared" ref="Q16:Q47" si="17">IF(J16&gt;=80/2,"A",IF(J16&gt;=60/2,"B",IF(J16&gt;=50/2,"C","D")))</f>
        <v>A</v>
      </c>
      <c r="R16" s="98" t="str">
        <f t="shared" ref="R16:T19" si="18">IF(L16&gt;=80,"A",IF(L16&gt;=60,"B",IF(L16&gt;=50,"C","D")))</f>
        <v>B</v>
      </c>
      <c r="S16" s="98" t="str">
        <f t="shared" si="18"/>
        <v>D</v>
      </c>
      <c r="T16" s="98" t="str">
        <f t="shared" si="18"/>
        <v>D</v>
      </c>
      <c r="U16" s="98" t="str">
        <f t="shared" ref="U16:U47" si="19">IF(O16&gt;=290,"A",IF(O16&gt;=240,"B",IF(O16&gt;=200,"C","D")))</f>
        <v>C</v>
      </c>
      <c r="W16" s="76" t="s">
        <v>28</v>
      </c>
      <c r="X16" s="78">
        <v>39569</v>
      </c>
      <c r="Y16" s="18">
        <v>202</v>
      </c>
      <c r="Z16" s="55">
        <v>260</v>
      </c>
      <c r="AA16" s="84">
        <v>338</v>
      </c>
      <c r="AB16" s="84">
        <v>22.4</v>
      </c>
      <c r="AC16" s="84">
        <v>253</v>
      </c>
      <c r="AD16" s="84"/>
      <c r="AE16" s="84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28"/>
      <c r="AR16" s="26"/>
      <c r="AS16" s="26"/>
    </row>
    <row r="17" spans="1:45" s="23" customFormat="1" ht="15" customHeight="1" x14ac:dyDescent="0.3">
      <c r="A17" s="85">
        <v>15</v>
      </c>
      <c r="B17" s="106" t="s">
        <v>103</v>
      </c>
      <c r="C17" s="86">
        <v>2007</v>
      </c>
      <c r="D17" s="87" t="s">
        <v>16</v>
      </c>
      <c r="E17" s="89">
        <v>193</v>
      </c>
      <c r="F17" s="96">
        <v>253</v>
      </c>
      <c r="G17" s="86">
        <v>342</v>
      </c>
      <c r="H17" s="86">
        <v>25</v>
      </c>
      <c r="I17" s="86">
        <v>269</v>
      </c>
      <c r="J17" s="90">
        <f t="shared" si="10"/>
        <v>21.6</v>
      </c>
      <c r="K17" s="91">
        <f t="shared" si="11"/>
        <v>25.937500000000004</v>
      </c>
      <c r="L17" s="91">
        <f t="shared" si="12"/>
        <v>78.3</v>
      </c>
      <c r="M17" s="91">
        <f t="shared" si="13"/>
        <v>49.3</v>
      </c>
      <c r="N17" s="92">
        <f t="shared" si="14"/>
        <v>42.05</v>
      </c>
      <c r="O17" s="93">
        <f t="shared" si="15"/>
        <v>217.1875</v>
      </c>
      <c r="P17" s="91" t="str">
        <f t="shared" si="16"/>
        <v>D</v>
      </c>
      <c r="Q17" s="91" t="str">
        <f t="shared" si="17"/>
        <v>D</v>
      </c>
      <c r="R17" s="91" t="str">
        <f t="shared" si="18"/>
        <v>B</v>
      </c>
      <c r="S17" s="91" t="str">
        <f t="shared" si="18"/>
        <v>D</v>
      </c>
      <c r="T17" s="91" t="str">
        <f t="shared" si="18"/>
        <v>D</v>
      </c>
      <c r="U17" s="94" t="str">
        <f t="shared" si="19"/>
        <v>C</v>
      </c>
      <c r="V17" s="1"/>
      <c r="W17" s="76" t="s">
        <v>103</v>
      </c>
      <c r="X17" s="78">
        <v>39258</v>
      </c>
      <c r="Y17" s="18">
        <v>193</v>
      </c>
      <c r="Z17" s="59">
        <v>253</v>
      </c>
      <c r="AA17" s="84">
        <v>342</v>
      </c>
      <c r="AB17" s="84">
        <v>25</v>
      </c>
      <c r="AC17" s="84">
        <v>269</v>
      </c>
      <c r="AD17" s="84"/>
      <c r="AE17" s="84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28"/>
      <c r="AR17" s="26"/>
      <c r="AS17" s="26"/>
    </row>
    <row r="18" spans="1:45" s="23" customFormat="1" ht="15" customHeight="1" x14ac:dyDescent="0.25">
      <c r="A18" s="85">
        <v>16</v>
      </c>
      <c r="B18" s="106" t="s">
        <v>104</v>
      </c>
      <c r="C18" s="86">
        <v>2008</v>
      </c>
      <c r="D18" s="87" t="s">
        <v>16</v>
      </c>
      <c r="E18" s="89">
        <v>197</v>
      </c>
      <c r="F18" s="86">
        <v>266</v>
      </c>
      <c r="G18" s="86">
        <v>336</v>
      </c>
      <c r="H18" s="86">
        <v>20.7</v>
      </c>
      <c r="I18" s="86">
        <v>262</v>
      </c>
      <c r="J18" s="100">
        <f t="shared" si="10"/>
        <v>32.400000000000006</v>
      </c>
      <c r="K18" s="98">
        <f t="shared" si="11"/>
        <v>52.912500000000001</v>
      </c>
      <c r="L18" s="98">
        <f t="shared" si="12"/>
        <v>60.9</v>
      </c>
      <c r="M18" s="98">
        <f t="shared" si="13"/>
        <v>24.359999999999996</v>
      </c>
      <c r="N18" s="101">
        <f t="shared" si="14"/>
        <v>31.9</v>
      </c>
      <c r="O18" s="102">
        <f t="shared" si="15"/>
        <v>202.4725</v>
      </c>
      <c r="P18" s="98" t="str">
        <f t="shared" si="16"/>
        <v>B</v>
      </c>
      <c r="Q18" s="98" t="str">
        <f t="shared" si="17"/>
        <v>B</v>
      </c>
      <c r="R18" s="98" t="str">
        <f t="shared" si="18"/>
        <v>B</v>
      </c>
      <c r="S18" s="98" t="str">
        <f t="shared" si="18"/>
        <v>D</v>
      </c>
      <c r="T18" s="98" t="str">
        <f t="shared" si="18"/>
        <v>D</v>
      </c>
      <c r="U18" s="98" t="str">
        <f t="shared" si="19"/>
        <v>C</v>
      </c>
      <c r="W18" s="76" t="s">
        <v>104</v>
      </c>
      <c r="X18" s="78">
        <v>39631</v>
      </c>
      <c r="Y18" s="18">
        <v>197</v>
      </c>
      <c r="Z18" s="55">
        <v>266</v>
      </c>
      <c r="AA18" s="84">
        <v>336</v>
      </c>
      <c r="AB18" s="84">
        <v>20.7</v>
      </c>
      <c r="AC18" s="84">
        <v>262</v>
      </c>
      <c r="AD18" s="84"/>
      <c r="AE18" s="84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34"/>
      <c r="AR18" s="26"/>
      <c r="AS18" s="26"/>
    </row>
    <row r="19" spans="1:45" s="23" customFormat="1" ht="15" customHeight="1" thickBot="1" x14ac:dyDescent="0.3">
      <c r="A19" s="85">
        <v>17</v>
      </c>
      <c r="B19" s="106" t="s">
        <v>105</v>
      </c>
      <c r="C19" s="108">
        <v>2007</v>
      </c>
      <c r="D19" s="87" t="s">
        <v>16</v>
      </c>
      <c r="E19" s="89">
        <v>185</v>
      </c>
      <c r="F19" s="96">
        <v>241</v>
      </c>
      <c r="G19" s="97">
        <v>322</v>
      </c>
      <c r="H19" s="97">
        <v>20</v>
      </c>
      <c r="I19" s="97">
        <v>266</v>
      </c>
      <c r="J19" s="109">
        <f t="shared" si="10"/>
        <v>0</v>
      </c>
      <c r="K19" s="110">
        <f t="shared" si="11"/>
        <v>1.0375000000000001</v>
      </c>
      <c r="L19" s="110">
        <f t="shared" si="12"/>
        <v>20.3</v>
      </c>
      <c r="M19" s="110">
        <f t="shared" si="13"/>
        <v>20.3</v>
      </c>
      <c r="N19" s="111">
        <f t="shared" si="14"/>
        <v>37.699999999999996</v>
      </c>
      <c r="O19" s="112">
        <f t="shared" si="15"/>
        <v>79.337500000000006</v>
      </c>
      <c r="P19" s="110" t="str">
        <f t="shared" si="16"/>
        <v>D</v>
      </c>
      <c r="Q19" s="110" t="str">
        <f t="shared" si="17"/>
        <v>D</v>
      </c>
      <c r="R19" s="110" t="str">
        <f t="shared" si="18"/>
        <v>D</v>
      </c>
      <c r="S19" s="110" t="str">
        <f t="shared" si="18"/>
        <v>D</v>
      </c>
      <c r="T19" s="110" t="str">
        <f t="shared" si="18"/>
        <v>D</v>
      </c>
      <c r="U19" s="113" t="str">
        <f t="shared" si="19"/>
        <v>D</v>
      </c>
      <c r="W19" s="76" t="s">
        <v>105</v>
      </c>
      <c r="X19" s="104">
        <v>39237</v>
      </c>
      <c r="Y19" s="18">
        <v>185</v>
      </c>
      <c r="Z19" s="59">
        <v>241</v>
      </c>
      <c r="AA19" s="70">
        <v>322</v>
      </c>
      <c r="AB19" s="70">
        <v>20</v>
      </c>
      <c r="AC19" s="70">
        <v>266</v>
      </c>
      <c r="AD19" s="70"/>
      <c r="AE19" s="70"/>
      <c r="AF19" s="70"/>
      <c r="AG19" s="70"/>
      <c r="AH19" s="70"/>
      <c r="AI19" s="70"/>
      <c r="AJ19" s="70"/>
      <c r="AK19" s="84"/>
      <c r="AL19" s="76"/>
      <c r="AM19" s="76"/>
      <c r="AN19" s="76"/>
      <c r="AO19" s="76"/>
      <c r="AP19" s="76"/>
      <c r="AQ19" s="26"/>
      <c r="AR19" s="26"/>
      <c r="AS19" s="26"/>
    </row>
    <row r="20" spans="1:45" s="23" customFormat="1" ht="15" customHeight="1" thickTop="1" x14ac:dyDescent="0.25">
      <c r="A20" s="85">
        <v>18</v>
      </c>
      <c r="B20" s="106" t="s">
        <v>59</v>
      </c>
      <c r="C20" s="114">
        <v>2008</v>
      </c>
      <c r="D20" s="87" t="s">
        <v>16</v>
      </c>
      <c r="E20" s="89">
        <v>193</v>
      </c>
      <c r="F20" s="86">
        <v>250</v>
      </c>
      <c r="G20" s="97">
        <v>330</v>
      </c>
      <c r="H20" s="97">
        <v>19.8</v>
      </c>
      <c r="I20" s="97">
        <v>277</v>
      </c>
      <c r="J20" s="115">
        <f t="shared" si="10"/>
        <v>21.6</v>
      </c>
      <c r="K20" s="116">
        <f t="shared" si="11"/>
        <v>19.712500000000002</v>
      </c>
      <c r="L20" s="116">
        <f t="shared" si="12"/>
        <v>43.5</v>
      </c>
      <c r="M20" s="116">
        <f t="shared" si="13"/>
        <v>19.140000000000004</v>
      </c>
      <c r="N20" s="117">
        <f t="shared" si="14"/>
        <v>53.65</v>
      </c>
      <c r="O20" s="118">
        <f t="shared" si="15"/>
        <v>157.60249999999999</v>
      </c>
      <c r="P20" s="116" t="str">
        <f t="shared" si="16"/>
        <v>D</v>
      </c>
      <c r="Q20" s="116" t="str">
        <f t="shared" si="17"/>
        <v>D</v>
      </c>
      <c r="R20" s="116" t="str">
        <f t="shared" ref="R20:T32" si="20">IF(L20&gt;=80,"A",IF(L20&gt;=60,"B",IF(L20&gt;=50,"C","D")))</f>
        <v>D</v>
      </c>
      <c r="S20" s="116" t="str">
        <f t="shared" si="20"/>
        <v>D</v>
      </c>
      <c r="T20" s="116" t="str">
        <f t="shared" si="20"/>
        <v>C</v>
      </c>
      <c r="U20" s="119" t="str">
        <f t="shared" si="19"/>
        <v>D</v>
      </c>
      <c r="W20" s="76" t="s">
        <v>59</v>
      </c>
      <c r="X20" s="104">
        <v>39460</v>
      </c>
      <c r="Y20" s="18">
        <v>193</v>
      </c>
      <c r="Z20" s="55">
        <v>250</v>
      </c>
      <c r="AA20" s="70">
        <v>330</v>
      </c>
      <c r="AB20" s="70">
        <v>19.8</v>
      </c>
      <c r="AC20" s="70">
        <v>277</v>
      </c>
      <c r="AD20" s="70"/>
      <c r="AE20" s="70"/>
      <c r="AF20" s="70"/>
      <c r="AG20" s="70"/>
      <c r="AH20" s="70"/>
      <c r="AI20" s="70"/>
      <c r="AJ20" s="70"/>
      <c r="AK20" s="84"/>
      <c r="AL20" s="76"/>
      <c r="AM20" s="76"/>
      <c r="AN20" s="76"/>
      <c r="AO20" s="76"/>
      <c r="AP20" s="76"/>
      <c r="AQ20" s="26"/>
      <c r="AR20" s="26"/>
      <c r="AS20" s="26"/>
    </row>
    <row r="21" spans="1:45" s="23" customFormat="1" ht="15" customHeight="1" x14ac:dyDescent="0.25">
      <c r="A21" s="85">
        <v>19</v>
      </c>
      <c r="B21" s="106" t="s">
        <v>48</v>
      </c>
      <c r="C21" s="86">
        <v>2006</v>
      </c>
      <c r="D21" s="87" t="s">
        <v>16</v>
      </c>
      <c r="E21" s="89">
        <v>187</v>
      </c>
      <c r="F21" s="96">
        <v>247</v>
      </c>
      <c r="G21" s="86">
        <v>332</v>
      </c>
      <c r="H21" s="86">
        <v>17.7</v>
      </c>
      <c r="I21" s="86">
        <v>286</v>
      </c>
      <c r="J21" s="90">
        <f t="shared" si="10"/>
        <v>5.4</v>
      </c>
      <c r="K21" s="91">
        <f t="shared" si="11"/>
        <v>13.487500000000001</v>
      </c>
      <c r="L21" s="91">
        <f t="shared" si="12"/>
        <v>49.3</v>
      </c>
      <c r="M21" s="91">
        <f t="shared" si="13"/>
        <v>6.9599999999999955</v>
      </c>
      <c r="N21" s="92">
        <f t="shared" si="14"/>
        <v>66.7</v>
      </c>
      <c r="O21" s="93">
        <f t="shared" si="15"/>
        <v>141.8475</v>
      </c>
      <c r="P21" s="91" t="str">
        <f t="shared" si="16"/>
        <v>D</v>
      </c>
      <c r="Q21" s="91" t="str">
        <f t="shared" si="17"/>
        <v>D</v>
      </c>
      <c r="R21" s="91" t="str">
        <f t="shared" si="20"/>
        <v>D</v>
      </c>
      <c r="S21" s="91" t="str">
        <f t="shared" si="20"/>
        <v>D</v>
      </c>
      <c r="T21" s="91" t="str">
        <f t="shared" si="20"/>
        <v>B</v>
      </c>
      <c r="U21" s="94" t="str">
        <f t="shared" si="19"/>
        <v>D</v>
      </c>
      <c r="W21" s="76" t="s">
        <v>48</v>
      </c>
      <c r="X21" s="104">
        <v>38991</v>
      </c>
      <c r="Y21" s="18">
        <v>187</v>
      </c>
      <c r="Z21" s="59">
        <v>247</v>
      </c>
      <c r="AA21" s="55">
        <v>332</v>
      </c>
      <c r="AB21" s="55">
        <v>17.7</v>
      </c>
      <c r="AC21" s="55">
        <v>286</v>
      </c>
      <c r="AD21" s="55"/>
      <c r="AE21" s="55"/>
      <c r="AF21" s="55"/>
      <c r="AG21" s="55"/>
      <c r="AH21" s="55"/>
      <c r="AI21" s="55"/>
      <c r="AJ21" s="55"/>
      <c r="AK21" s="84"/>
      <c r="AL21" s="76"/>
      <c r="AM21" s="76"/>
      <c r="AN21" s="76"/>
      <c r="AO21" s="76"/>
      <c r="AP21" s="76"/>
      <c r="AQ21" s="26"/>
      <c r="AR21" s="26"/>
      <c r="AS21" s="26"/>
    </row>
    <row r="22" spans="1:45" s="23" customFormat="1" ht="15" customHeight="1" x14ac:dyDescent="0.3">
      <c r="A22" s="120">
        <v>20</v>
      </c>
      <c r="B22" s="106" t="s">
        <v>106</v>
      </c>
      <c r="C22" s="86">
        <v>2008</v>
      </c>
      <c r="D22" s="87" t="s">
        <v>16</v>
      </c>
      <c r="E22" s="89">
        <v>184</v>
      </c>
      <c r="F22" s="86">
        <v>249</v>
      </c>
      <c r="G22" s="96">
        <v>324</v>
      </c>
      <c r="H22" s="96">
        <v>27.5</v>
      </c>
      <c r="I22" s="96">
        <v>249</v>
      </c>
      <c r="J22" s="100">
        <f t="shared" si="10"/>
        <v>0</v>
      </c>
      <c r="K22" s="98">
        <f t="shared" si="11"/>
        <v>17.637500000000003</v>
      </c>
      <c r="L22" s="98">
        <f t="shared" si="12"/>
        <v>26.099999999999998</v>
      </c>
      <c r="M22" s="98">
        <f t="shared" si="13"/>
        <v>63.8</v>
      </c>
      <c r="N22" s="101">
        <f t="shared" si="14"/>
        <v>13.049999999999999</v>
      </c>
      <c r="O22" s="102">
        <f t="shared" si="15"/>
        <v>120.58749999999999</v>
      </c>
      <c r="P22" s="98" t="str">
        <f t="shared" si="16"/>
        <v>D</v>
      </c>
      <c r="Q22" s="98" t="str">
        <f t="shared" si="17"/>
        <v>D</v>
      </c>
      <c r="R22" s="98" t="str">
        <f t="shared" si="20"/>
        <v>D</v>
      </c>
      <c r="S22" s="98" t="str">
        <f t="shared" si="20"/>
        <v>B</v>
      </c>
      <c r="T22" s="98" t="str">
        <f t="shared" si="20"/>
        <v>D</v>
      </c>
      <c r="U22" s="98" t="str">
        <f t="shared" si="19"/>
        <v>D</v>
      </c>
      <c r="V22" s="1"/>
      <c r="W22" s="76" t="s">
        <v>106</v>
      </c>
      <c r="X22" s="105">
        <v>39529</v>
      </c>
      <c r="Y22" s="18">
        <v>184</v>
      </c>
      <c r="Z22" s="55">
        <v>249</v>
      </c>
      <c r="AA22" s="59">
        <v>324</v>
      </c>
      <c r="AB22" s="59">
        <v>27.5</v>
      </c>
      <c r="AC22" s="59">
        <v>249</v>
      </c>
      <c r="AD22" s="68"/>
      <c r="AE22" s="68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34"/>
      <c r="AR22" s="26"/>
      <c r="AS22" s="26"/>
    </row>
    <row r="23" spans="1:45" s="23" customFormat="1" ht="15" customHeight="1" x14ac:dyDescent="0.25">
      <c r="A23" s="85">
        <v>21</v>
      </c>
      <c r="B23" s="98" t="s">
        <v>107</v>
      </c>
      <c r="C23" s="86">
        <v>2007</v>
      </c>
      <c r="D23" s="107" t="s">
        <v>20</v>
      </c>
      <c r="E23" s="89">
        <v>192</v>
      </c>
      <c r="F23" s="89">
        <v>256</v>
      </c>
      <c r="G23" s="86">
        <v>312</v>
      </c>
      <c r="H23" s="86">
        <v>16</v>
      </c>
      <c r="I23" s="86">
        <v>223</v>
      </c>
      <c r="J23" s="90">
        <f t="shared" si="10"/>
        <v>18.900000000000002</v>
      </c>
      <c r="K23" s="91">
        <f t="shared" si="11"/>
        <v>32.162500000000001</v>
      </c>
      <c r="L23" s="91">
        <f t="shared" si="12"/>
        <v>0</v>
      </c>
      <c r="M23" s="91">
        <f t="shared" si="13"/>
        <v>0</v>
      </c>
      <c r="N23" s="92">
        <f t="shared" si="14"/>
        <v>0</v>
      </c>
      <c r="O23" s="93">
        <f t="shared" si="15"/>
        <v>51.0625</v>
      </c>
      <c r="P23" s="91" t="str">
        <f t="shared" si="16"/>
        <v>D</v>
      </c>
      <c r="Q23" s="91" t="str">
        <f t="shared" si="17"/>
        <v>D</v>
      </c>
      <c r="R23" s="91" t="str">
        <f t="shared" si="20"/>
        <v>D</v>
      </c>
      <c r="S23" s="91" t="str">
        <f t="shared" si="20"/>
        <v>D</v>
      </c>
      <c r="T23" s="91" t="str">
        <f t="shared" si="20"/>
        <v>D</v>
      </c>
      <c r="U23" s="94" t="str">
        <f t="shared" si="19"/>
        <v>D</v>
      </c>
      <c r="W23" s="134" t="s">
        <v>20</v>
      </c>
      <c r="X23" s="81"/>
      <c r="Y23" s="82"/>
      <c r="Z23" s="75"/>
      <c r="AA23" s="70"/>
      <c r="AB23" s="70"/>
      <c r="AC23" s="70"/>
      <c r="AD23" s="70"/>
      <c r="AE23" s="7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34"/>
      <c r="AR23" s="26"/>
      <c r="AS23" s="26"/>
    </row>
    <row r="24" spans="1:45" s="23" customFormat="1" ht="15" customHeight="1" x14ac:dyDescent="0.25">
      <c r="A24" s="85">
        <v>22</v>
      </c>
      <c r="B24" s="86" t="s">
        <v>108</v>
      </c>
      <c r="C24" s="86">
        <v>2010</v>
      </c>
      <c r="D24" s="107" t="s">
        <v>20</v>
      </c>
      <c r="E24" s="89">
        <v>178</v>
      </c>
      <c r="F24" s="89">
        <v>229</v>
      </c>
      <c r="G24" s="86">
        <v>308</v>
      </c>
      <c r="H24" s="86">
        <v>15.1</v>
      </c>
      <c r="I24" s="86">
        <v>243</v>
      </c>
      <c r="J24" s="90">
        <f t="shared" si="10"/>
        <v>0</v>
      </c>
      <c r="K24" s="91">
        <f t="shared" si="11"/>
        <v>0</v>
      </c>
      <c r="L24" s="91">
        <f t="shared" si="12"/>
        <v>0</v>
      </c>
      <c r="M24" s="91">
        <f t="shared" si="13"/>
        <v>0</v>
      </c>
      <c r="N24" s="92">
        <f t="shared" si="14"/>
        <v>4.3499999999999996</v>
      </c>
      <c r="O24" s="93">
        <f t="shared" si="15"/>
        <v>4.3499999999999996</v>
      </c>
      <c r="P24" s="91" t="str">
        <f t="shared" si="16"/>
        <v>D</v>
      </c>
      <c r="Q24" s="91" t="str">
        <f t="shared" si="17"/>
        <v>D</v>
      </c>
      <c r="R24" s="91" t="str">
        <f t="shared" si="20"/>
        <v>D</v>
      </c>
      <c r="S24" s="91" t="str">
        <f t="shared" si="20"/>
        <v>D</v>
      </c>
      <c r="T24" s="91" t="str">
        <f t="shared" si="20"/>
        <v>D</v>
      </c>
      <c r="U24" s="94" t="str">
        <f t="shared" si="19"/>
        <v>D</v>
      </c>
      <c r="W24" s="76" t="s">
        <v>107</v>
      </c>
      <c r="X24" s="78">
        <v>39344</v>
      </c>
      <c r="Y24" s="18">
        <v>192</v>
      </c>
      <c r="Z24" s="18">
        <v>256</v>
      </c>
      <c r="AA24" s="55">
        <v>312</v>
      </c>
      <c r="AB24" s="55">
        <v>16</v>
      </c>
      <c r="AC24" s="55">
        <v>223</v>
      </c>
      <c r="AD24" s="55"/>
      <c r="AE24" s="55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34"/>
      <c r="AR24" s="26"/>
      <c r="AS24" s="26"/>
    </row>
    <row r="25" spans="1:45" s="23" customFormat="1" ht="15" customHeight="1" x14ac:dyDescent="0.3">
      <c r="A25" s="85">
        <v>23</v>
      </c>
      <c r="B25" s="86" t="s">
        <v>109</v>
      </c>
      <c r="C25" s="86">
        <v>2009</v>
      </c>
      <c r="D25" s="107" t="s">
        <v>20</v>
      </c>
      <c r="E25" s="89">
        <v>180</v>
      </c>
      <c r="F25" s="89">
        <v>238</v>
      </c>
      <c r="G25" s="96">
        <v>290</v>
      </c>
      <c r="H25" s="96">
        <v>19.8</v>
      </c>
      <c r="I25" s="96">
        <v>228</v>
      </c>
      <c r="J25" s="90">
        <f t="shared" si="10"/>
        <v>0</v>
      </c>
      <c r="K25" s="91">
        <f t="shared" si="11"/>
        <v>0</v>
      </c>
      <c r="L25" s="91">
        <f t="shared" si="12"/>
        <v>0</v>
      </c>
      <c r="M25" s="91">
        <f t="shared" si="13"/>
        <v>19.140000000000004</v>
      </c>
      <c r="N25" s="92">
        <f t="shared" si="14"/>
        <v>0</v>
      </c>
      <c r="O25" s="93">
        <f t="shared" si="15"/>
        <v>19.140000000000004</v>
      </c>
      <c r="P25" s="91" t="str">
        <f t="shared" si="16"/>
        <v>D</v>
      </c>
      <c r="Q25" s="91" t="str">
        <f t="shared" si="17"/>
        <v>D</v>
      </c>
      <c r="R25" s="91" t="str">
        <f t="shared" si="20"/>
        <v>D</v>
      </c>
      <c r="S25" s="91" t="str">
        <f t="shared" si="20"/>
        <v>D</v>
      </c>
      <c r="T25" s="91" t="str">
        <f t="shared" si="20"/>
        <v>D</v>
      </c>
      <c r="U25" s="94" t="str">
        <f t="shared" si="19"/>
        <v>D</v>
      </c>
      <c r="V25" s="1"/>
      <c r="W25" s="76" t="s">
        <v>108</v>
      </c>
      <c r="X25" s="78">
        <v>40463</v>
      </c>
      <c r="Y25" s="18">
        <v>178</v>
      </c>
      <c r="Z25" s="18">
        <v>229</v>
      </c>
      <c r="AA25" s="84">
        <v>308</v>
      </c>
      <c r="AB25" s="84">
        <v>15.1</v>
      </c>
      <c r="AC25" s="84">
        <v>243</v>
      </c>
      <c r="AD25" s="84"/>
      <c r="AE25" s="84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34"/>
      <c r="AR25" s="26"/>
      <c r="AS25" s="26"/>
    </row>
    <row r="26" spans="1:45" s="23" customFormat="1" ht="15" customHeight="1" x14ac:dyDescent="0.3">
      <c r="A26" s="85">
        <v>24</v>
      </c>
      <c r="B26" s="98" t="s">
        <v>110</v>
      </c>
      <c r="C26" s="86">
        <v>2007</v>
      </c>
      <c r="D26" s="107" t="s">
        <v>20</v>
      </c>
      <c r="E26" s="89">
        <v>189</v>
      </c>
      <c r="F26" s="89">
        <v>250</v>
      </c>
      <c r="G26" s="86">
        <v>328</v>
      </c>
      <c r="H26" s="86">
        <v>16.8</v>
      </c>
      <c r="I26" s="86">
        <v>250</v>
      </c>
      <c r="J26" s="90">
        <f t="shared" si="10"/>
        <v>10.8</v>
      </c>
      <c r="K26" s="91">
        <f t="shared" si="11"/>
        <v>19.712500000000002</v>
      </c>
      <c r="L26" s="91">
        <f t="shared" si="12"/>
        <v>37.699999999999996</v>
      </c>
      <c r="M26" s="91">
        <f t="shared" si="13"/>
        <v>1.740000000000004</v>
      </c>
      <c r="N26" s="92">
        <f t="shared" si="14"/>
        <v>14.5</v>
      </c>
      <c r="O26" s="93">
        <f t="shared" si="15"/>
        <v>84.452500000000015</v>
      </c>
      <c r="P26" s="91" t="str">
        <f t="shared" si="16"/>
        <v>D</v>
      </c>
      <c r="Q26" s="91" t="str">
        <f t="shared" si="17"/>
        <v>D</v>
      </c>
      <c r="R26" s="91" t="str">
        <f t="shared" si="20"/>
        <v>D</v>
      </c>
      <c r="S26" s="91" t="str">
        <f t="shared" si="20"/>
        <v>D</v>
      </c>
      <c r="T26" s="91" t="str">
        <f t="shared" si="20"/>
        <v>D</v>
      </c>
      <c r="U26" s="94" t="str">
        <f t="shared" si="19"/>
        <v>D</v>
      </c>
      <c r="V26" s="1"/>
      <c r="W26" s="76" t="s">
        <v>109</v>
      </c>
      <c r="X26" s="78">
        <v>40011</v>
      </c>
      <c r="Y26" s="18">
        <v>180</v>
      </c>
      <c r="Z26" s="18">
        <v>238</v>
      </c>
      <c r="AA26" s="59">
        <v>290</v>
      </c>
      <c r="AB26" s="59">
        <v>19.8</v>
      </c>
      <c r="AC26" s="59">
        <v>228</v>
      </c>
      <c r="AD26" s="59"/>
      <c r="AE26" s="59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34"/>
      <c r="AR26" s="26"/>
      <c r="AS26" s="26"/>
    </row>
    <row r="27" spans="1:45" s="23" customFormat="1" ht="15" customHeight="1" x14ac:dyDescent="0.3">
      <c r="A27" s="85">
        <v>25</v>
      </c>
      <c r="B27" s="86" t="s">
        <v>60</v>
      </c>
      <c r="C27" s="86">
        <v>2008</v>
      </c>
      <c r="D27" s="107" t="s">
        <v>20</v>
      </c>
      <c r="E27" s="89">
        <v>189</v>
      </c>
      <c r="F27" s="89">
        <v>247</v>
      </c>
      <c r="G27" s="86">
        <v>330</v>
      </c>
      <c r="H27" s="86">
        <v>18.8</v>
      </c>
      <c r="I27" s="86">
        <v>281</v>
      </c>
      <c r="J27" s="90">
        <f t="shared" si="10"/>
        <v>10.8</v>
      </c>
      <c r="K27" s="91">
        <f t="shared" si="11"/>
        <v>13.487500000000001</v>
      </c>
      <c r="L27" s="91">
        <f t="shared" si="12"/>
        <v>43.5</v>
      </c>
      <c r="M27" s="91">
        <f t="shared" si="13"/>
        <v>13.340000000000003</v>
      </c>
      <c r="N27" s="92">
        <f t="shared" si="14"/>
        <v>59.449999999999996</v>
      </c>
      <c r="O27" s="93">
        <f t="shared" si="15"/>
        <v>140.57749999999999</v>
      </c>
      <c r="P27" s="91" t="str">
        <f t="shared" si="16"/>
        <v>D</v>
      </c>
      <c r="Q27" s="91" t="str">
        <f t="shared" si="17"/>
        <v>D</v>
      </c>
      <c r="R27" s="91" t="str">
        <f t="shared" si="20"/>
        <v>D</v>
      </c>
      <c r="S27" s="91" t="str">
        <f t="shared" si="20"/>
        <v>D</v>
      </c>
      <c r="T27" s="91" t="str">
        <f t="shared" si="20"/>
        <v>C</v>
      </c>
      <c r="U27" s="94" t="str">
        <f t="shared" si="19"/>
        <v>D</v>
      </c>
      <c r="V27" s="1"/>
      <c r="W27" s="76" t="s">
        <v>110</v>
      </c>
      <c r="X27" s="78">
        <v>39135</v>
      </c>
      <c r="Y27" s="18">
        <v>189</v>
      </c>
      <c r="Z27" s="18">
        <v>250</v>
      </c>
      <c r="AA27" s="84">
        <v>328</v>
      </c>
      <c r="AB27" s="84">
        <v>16.8</v>
      </c>
      <c r="AC27" s="84">
        <v>250</v>
      </c>
      <c r="AD27" s="84"/>
      <c r="AE27" s="84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28"/>
      <c r="AR27" s="26"/>
      <c r="AS27" s="26"/>
    </row>
    <row r="28" spans="1:45" s="23" customFormat="1" ht="15" customHeight="1" x14ac:dyDescent="0.25">
      <c r="A28" s="85">
        <v>26</v>
      </c>
      <c r="B28" s="106" t="s">
        <v>111</v>
      </c>
      <c r="C28" s="86">
        <v>2009</v>
      </c>
      <c r="D28" s="107" t="s">
        <v>20</v>
      </c>
      <c r="E28" s="89">
        <v>173</v>
      </c>
      <c r="F28" s="89">
        <v>226</v>
      </c>
      <c r="G28" s="86">
        <v>304</v>
      </c>
      <c r="H28" s="86">
        <v>16.100000000000001</v>
      </c>
      <c r="I28" s="86">
        <v>246</v>
      </c>
      <c r="J28" s="90">
        <f t="shared" si="10"/>
        <v>0</v>
      </c>
      <c r="K28" s="91">
        <f t="shared" si="11"/>
        <v>0</v>
      </c>
      <c r="L28" s="91">
        <f t="shared" si="12"/>
        <v>0</v>
      </c>
      <c r="M28" s="91">
        <f t="shared" si="13"/>
        <v>0</v>
      </c>
      <c r="N28" s="92">
        <f t="shared" si="14"/>
        <v>8.6999999999999993</v>
      </c>
      <c r="O28" s="93">
        <f t="shared" si="15"/>
        <v>8.6999999999999993</v>
      </c>
      <c r="P28" s="91" t="str">
        <f t="shared" si="16"/>
        <v>D</v>
      </c>
      <c r="Q28" s="91" t="str">
        <f t="shared" si="17"/>
        <v>D</v>
      </c>
      <c r="R28" s="91" t="str">
        <f t="shared" si="20"/>
        <v>D</v>
      </c>
      <c r="S28" s="91" t="str">
        <f t="shared" si="20"/>
        <v>D</v>
      </c>
      <c r="T28" s="91" t="str">
        <f t="shared" si="20"/>
        <v>D</v>
      </c>
      <c r="U28" s="94" t="str">
        <f t="shared" si="19"/>
        <v>D</v>
      </c>
      <c r="W28" s="76" t="s">
        <v>60</v>
      </c>
      <c r="X28" s="78">
        <v>39714</v>
      </c>
      <c r="Y28" s="18">
        <v>189</v>
      </c>
      <c r="Z28" s="18">
        <v>247</v>
      </c>
      <c r="AA28" s="55">
        <v>330</v>
      </c>
      <c r="AB28" s="55">
        <v>18.8</v>
      </c>
      <c r="AC28" s="55">
        <v>281</v>
      </c>
      <c r="AD28" s="55"/>
      <c r="AE28" s="55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34"/>
      <c r="AR28" s="26"/>
      <c r="AS28" s="26"/>
    </row>
    <row r="29" spans="1:45" s="23" customFormat="1" ht="15" customHeight="1" x14ac:dyDescent="0.25">
      <c r="A29" s="85">
        <v>27</v>
      </c>
      <c r="B29" s="106" t="s">
        <v>112</v>
      </c>
      <c r="C29" s="86">
        <v>2008</v>
      </c>
      <c r="D29" s="107" t="s">
        <v>20</v>
      </c>
      <c r="E29" s="89">
        <v>189</v>
      </c>
      <c r="F29" s="89">
        <v>253</v>
      </c>
      <c r="G29" s="86">
        <v>330</v>
      </c>
      <c r="H29" s="86">
        <v>24</v>
      </c>
      <c r="I29" s="86">
        <v>274</v>
      </c>
      <c r="J29" s="90">
        <f t="shared" si="10"/>
        <v>10.8</v>
      </c>
      <c r="K29" s="91">
        <f t="shared" si="11"/>
        <v>25.937500000000004</v>
      </c>
      <c r="L29" s="91">
        <f t="shared" si="12"/>
        <v>43.5</v>
      </c>
      <c r="M29" s="91">
        <f t="shared" si="13"/>
        <v>43.5</v>
      </c>
      <c r="N29" s="92">
        <f t="shared" si="14"/>
        <v>49.3</v>
      </c>
      <c r="O29" s="93">
        <f t="shared" si="15"/>
        <v>173.03750000000002</v>
      </c>
      <c r="P29" s="91" t="str">
        <f t="shared" si="16"/>
        <v>D</v>
      </c>
      <c r="Q29" s="91" t="str">
        <f t="shared" si="17"/>
        <v>D</v>
      </c>
      <c r="R29" s="91" t="str">
        <f t="shared" si="20"/>
        <v>D</v>
      </c>
      <c r="S29" s="91" t="str">
        <f t="shared" si="20"/>
        <v>D</v>
      </c>
      <c r="T29" s="91" t="str">
        <f t="shared" si="20"/>
        <v>D</v>
      </c>
      <c r="U29" s="94" t="str">
        <f t="shared" si="19"/>
        <v>D</v>
      </c>
      <c r="W29" s="76" t="s">
        <v>111</v>
      </c>
      <c r="X29" s="99">
        <v>39837</v>
      </c>
      <c r="Y29" s="18">
        <v>173</v>
      </c>
      <c r="Z29" s="18">
        <v>226</v>
      </c>
      <c r="AA29" s="84">
        <v>304</v>
      </c>
      <c r="AB29" s="84">
        <v>16.100000000000001</v>
      </c>
      <c r="AC29" s="84">
        <v>246</v>
      </c>
      <c r="AD29" s="84"/>
      <c r="AE29" s="84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34"/>
      <c r="AR29" s="26"/>
      <c r="AS29" s="26"/>
    </row>
    <row r="30" spans="1:45" s="23" customFormat="1" ht="15" customHeight="1" x14ac:dyDescent="0.3">
      <c r="A30" s="85">
        <v>28</v>
      </c>
      <c r="B30" s="123" t="s">
        <v>113</v>
      </c>
      <c r="C30" s="86">
        <v>2006</v>
      </c>
      <c r="D30" s="107" t="s">
        <v>20</v>
      </c>
      <c r="E30" s="89">
        <v>187</v>
      </c>
      <c r="F30" s="89">
        <v>241</v>
      </c>
      <c r="G30" s="86">
        <v>314</v>
      </c>
      <c r="H30" s="86">
        <v>22.6</v>
      </c>
      <c r="I30" s="86">
        <v>258</v>
      </c>
      <c r="J30" s="100">
        <f t="shared" si="10"/>
        <v>5.4</v>
      </c>
      <c r="K30" s="98">
        <f t="shared" si="11"/>
        <v>1.0375000000000001</v>
      </c>
      <c r="L30" s="98">
        <f t="shared" si="12"/>
        <v>0</v>
      </c>
      <c r="M30" s="98">
        <f t="shared" si="13"/>
        <v>35.38000000000001</v>
      </c>
      <c r="N30" s="101">
        <f t="shared" si="14"/>
        <v>26.099999999999998</v>
      </c>
      <c r="O30" s="102">
        <f t="shared" si="15"/>
        <v>67.917500000000004</v>
      </c>
      <c r="P30" s="98" t="str">
        <f t="shared" si="16"/>
        <v>D</v>
      </c>
      <c r="Q30" s="98" t="str">
        <f t="shared" si="17"/>
        <v>D</v>
      </c>
      <c r="R30" s="98" t="str">
        <f t="shared" si="20"/>
        <v>D</v>
      </c>
      <c r="S30" s="98" t="str">
        <f t="shared" si="20"/>
        <v>D</v>
      </c>
      <c r="T30" s="98" t="str">
        <f t="shared" si="20"/>
        <v>D</v>
      </c>
      <c r="U30" s="98" t="str">
        <f t="shared" si="19"/>
        <v>D</v>
      </c>
      <c r="W30" s="76" t="s">
        <v>112</v>
      </c>
      <c r="X30" s="78">
        <v>39703</v>
      </c>
      <c r="Y30" s="18">
        <v>189</v>
      </c>
      <c r="Z30" s="18">
        <v>253</v>
      </c>
      <c r="AA30" s="84">
        <v>330</v>
      </c>
      <c r="AB30" s="84">
        <v>24</v>
      </c>
      <c r="AC30" s="84">
        <v>274</v>
      </c>
      <c r="AD30" s="84"/>
      <c r="AE30" s="84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34"/>
      <c r="AR30" s="26"/>
      <c r="AS30" s="26"/>
    </row>
    <row r="31" spans="1:45" s="23" customFormat="1" ht="15" customHeight="1" x14ac:dyDescent="0.3">
      <c r="A31" s="85">
        <v>29</v>
      </c>
      <c r="B31" s="86" t="s">
        <v>114</v>
      </c>
      <c r="C31" s="86">
        <v>2009</v>
      </c>
      <c r="D31" s="107" t="s">
        <v>20</v>
      </c>
      <c r="E31" s="89">
        <v>183</v>
      </c>
      <c r="F31" s="89">
        <v>235</v>
      </c>
      <c r="G31" s="86">
        <v>312</v>
      </c>
      <c r="H31" s="86">
        <v>16.399999999999999</v>
      </c>
      <c r="I31" s="86">
        <v>274</v>
      </c>
      <c r="J31" s="90">
        <f t="shared" si="10"/>
        <v>0</v>
      </c>
      <c r="K31" s="91">
        <f t="shared" si="11"/>
        <v>0</v>
      </c>
      <c r="L31" s="91">
        <f t="shared" si="12"/>
        <v>0</v>
      </c>
      <c r="M31" s="91">
        <f t="shared" si="13"/>
        <v>0</v>
      </c>
      <c r="N31" s="92">
        <f t="shared" si="14"/>
        <v>49.3</v>
      </c>
      <c r="O31" s="93">
        <f t="shared" si="15"/>
        <v>49.3</v>
      </c>
      <c r="P31" s="91" t="str">
        <f t="shared" si="16"/>
        <v>D</v>
      </c>
      <c r="Q31" s="91" t="str">
        <f t="shared" si="17"/>
        <v>D</v>
      </c>
      <c r="R31" s="91" t="str">
        <f t="shared" si="20"/>
        <v>D</v>
      </c>
      <c r="S31" s="91" t="str">
        <f t="shared" si="20"/>
        <v>D</v>
      </c>
      <c r="T31" s="91" t="str">
        <f t="shared" si="20"/>
        <v>D</v>
      </c>
      <c r="U31" s="94" t="str">
        <f t="shared" si="19"/>
        <v>D</v>
      </c>
      <c r="W31" s="121" t="s">
        <v>113</v>
      </c>
      <c r="X31" s="78">
        <v>39030</v>
      </c>
      <c r="Y31" s="18">
        <v>187</v>
      </c>
      <c r="Z31" s="18">
        <v>241</v>
      </c>
      <c r="AA31" s="84">
        <v>314</v>
      </c>
      <c r="AB31" s="84">
        <v>22.6</v>
      </c>
      <c r="AC31" s="84">
        <v>258</v>
      </c>
      <c r="AD31" s="84"/>
      <c r="AE31" s="84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34"/>
      <c r="AR31" s="26"/>
      <c r="AS31" s="26"/>
    </row>
    <row r="32" spans="1:45" s="23" customFormat="1" ht="15" customHeight="1" x14ac:dyDescent="0.25">
      <c r="A32" s="85">
        <v>30</v>
      </c>
      <c r="B32" s="86" t="s">
        <v>115</v>
      </c>
      <c r="C32" s="86">
        <v>2007</v>
      </c>
      <c r="D32" s="107" t="s">
        <v>20</v>
      </c>
      <c r="E32" s="89">
        <v>177</v>
      </c>
      <c r="F32" s="89">
        <v>232</v>
      </c>
      <c r="G32" s="86">
        <v>288</v>
      </c>
      <c r="H32" s="86">
        <v>16.100000000000001</v>
      </c>
      <c r="I32" s="86">
        <v>254</v>
      </c>
      <c r="J32" s="90">
        <f t="shared" si="10"/>
        <v>0</v>
      </c>
      <c r="K32" s="91">
        <f t="shared" si="11"/>
        <v>0</v>
      </c>
      <c r="L32" s="91">
        <f t="shared" si="12"/>
        <v>0</v>
      </c>
      <c r="M32" s="91">
        <f t="shared" si="13"/>
        <v>0</v>
      </c>
      <c r="N32" s="92">
        <f t="shared" si="14"/>
        <v>20.3</v>
      </c>
      <c r="O32" s="93">
        <f t="shared" si="15"/>
        <v>20.3</v>
      </c>
      <c r="P32" s="91" t="str">
        <f t="shared" si="16"/>
        <v>D</v>
      </c>
      <c r="Q32" s="91" t="str">
        <f t="shared" si="17"/>
        <v>D</v>
      </c>
      <c r="R32" s="91" t="str">
        <f t="shared" si="20"/>
        <v>D</v>
      </c>
      <c r="S32" s="91" t="str">
        <f t="shared" si="20"/>
        <v>D</v>
      </c>
      <c r="T32" s="91" t="str">
        <f t="shared" si="20"/>
        <v>D</v>
      </c>
      <c r="U32" s="94" t="str">
        <f t="shared" si="19"/>
        <v>D</v>
      </c>
      <c r="W32" s="37" t="s">
        <v>114</v>
      </c>
      <c r="X32" s="78">
        <v>39830</v>
      </c>
      <c r="Y32" s="18">
        <v>183</v>
      </c>
      <c r="Z32" s="18">
        <v>235</v>
      </c>
      <c r="AA32" s="55">
        <v>312</v>
      </c>
      <c r="AB32" s="55">
        <v>16.399999999999999</v>
      </c>
      <c r="AC32" s="55">
        <v>274</v>
      </c>
      <c r="AD32" s="55"/>
      <c r="AE32" s="55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34"/>
      <c r="AR32" s="26"/>
      <c r="AS32" s="26"/>
    </row>
    <row r="33" spans="1:45" s="23" customFormat="1" ht="15" customHeight="1" x14ac:dyDescent="0.25">
      <c r="A33" s="85">
        <v>31</v>
      </c>
      <c r="B33" s="98" t="s">
        <v>116</v>
      </c>
      <c r="C33" s="98">
        <v>2010</v>
      </c>
      <c r="D33" s="107" t="s">
        <v>20</v>
      </c>
      <c r="E33" s="89">
        <v>173</v>
      </c>
      <c r="F33" s="89">
        <v>235</v>
      </c>
      <c r="G33" s="86">
        <v>302</v>
      </c>
      <c r="H33" s="86">
        <v>15</v>
      </c>
      <c r="I33" s="86">
        <v>245</v>
      </c>
      <c r="J33" s="100">
        <f t="shared" si="10"/>
        <v>0</v>
      </c>
      <c r="K33" s="98">
        <f t="shared" si="11"/>
        <v>0</v>
      </c>
      <c r="L33" s="98">
        <f t="shared" si="12"/>
        <v>0</v>
      </c>
      <c r="M33" s="98">
        <f t="shared" si="13"/>
        <v>0</v>
      </c>
      <c r="N33" s="107">
        <f t="shared" si="14"/>
        <v>7.25</v>
      </c>
      <c r="O33" s="100">
        <f t="shared" si="15"/>
        <v>7.25</v>
      </c>
      <c r="P33" s="98" t="str">
        <f t="shared" si="16"/>
        <v>D</v>
      </c>
      <c r="Q33" s="98" t="str">
        <f t="shared" si="17"/>
        <v>D</v>
      </c>
      <c r="R33" s="98" t="str">
        <f t="shared" ref="R33:R52" si="21">IF(L33&gt;=80,"A",IF(L33&gt;=60,"B",IF(L33&gt;=50,"C","D")))</f>
        <v>D</v>
      </c>
      <c r="S33" s="98" t="str">
        <f t="shared" ref="S33:S52" si="22">IF(M33&gt;=80,"A",IF(M33&gt;=60,"B",IF(M33&gt;=50,"C","D")))</f>
        <v>D</v>
      </c>
      <c r="T33" s="98" t="str">
        <f t="shared" ref="T33:T52" si="23">IF(N33&gt;=80,"A",IF(N33&gt;=60,"B",IF(N33&gt;=50,"C","D")))</f>
        <v>D</v>
      </c>
      <c r="U33" s="98" t="str">
        <f t="shared" si="19"/>
        <v>D</v>
      </c>
      <c r="W33" s="37" t="s">
        <v>115</v>
      </c>
      <c r="X33" s="78">
        <v>39293</v>
      </c>
      <c r="Y33" s="18">
        <v>177</v>
      </c>
      <c r="Z33" s="18">
        <v>232</v>
      </c>
      <c r="AA33" s="84">
        <v>288</v>
      </c>
      <c r="AB33" s="84">
        <v>16.100000000000001</v>
      </c>
      <c r="AC33" s="84">
        <v>254</v>
      </c>
      <c r="AD33" s="84"/>
      <c r="AE33" s="84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34"/>
      <c r="AR33" s="26"/>
      <c r="AS33" s="26"/>
    </row>
    <row r="34" spans="1:45" s="23" customFormat="1" ht="15" customHeight="1" x14ac:dyDescent="0.25">
      <c r="A34" s="85">
        <v>32</v>
      </c>
      <c r="B34" s="86" t="s">
        <v>117</v>
      </c>
      <c r="C34" s="86">
        <v>2010</v>
      </c>
      <c r="D34" s="107" t="s">
        <v>20</v>
      </c>
      <c r="E34" s="89">
        <v>182</v>
      </c>
      <c r="F34" s="89">
        <v>239</v>
      </c>
      <c r="G34" s="97">
        <v>314</v>
      </c>
      <c r="H34" s="97">
        <v>19.3</v>
      </c>
      <c r="I34" s="97">
        <v>254</v>
      </c>
      <c r="J34" s="90">
        <f t="shared" si="10"/>
        <v>0</v>
      </c>
      <c r="K34" s="91">
        <f t="shared" si="11"/>
        <v>0</v>
      </c>
      <c r="L34" s="91">
        <f t="shared" si="12"/>
        <v>0</v>
      </c>
      <c r="M34" s="91">
        <f t="shared" si="13"/>
        <v>16.240000000000002</v>
      </c>
      <c r="N34" s="92">
        <f t="shared" si="14"/>
        <v>20.3</v>
      </c>
      <c r="O34" s="93">
        <f t="shared" si="15"/>
        <v>36.540000000000006</v>
      </c>
      <c r="P34" s="91" t="str">
        <f t="shared" si="16"/>
        <v>D</v>
      </c>
      <c r="Q34" s="91" t="str">
        <f t="shared" si="17"/>
        <v>D</v>
      </c>
      <c r="R34" s="91" t="str">
        <f t="shared" si="21"/>
        <v>D</v>
      </c>
      <c r="S34" s="91" t="str">
        <f t="shared" si="22"/>
        <v>D</v>
      </c>
      <c r="T34" s="91" t="str">
        <f t="shared" si="23"/>
        <v>D</v>
      </c>
      <c r="U34" s="94" t="str">
        <f t="shared" si="19"/>
        <v>D</v>
      </c>
      <c r="W34" s="29" t="s">
        <v>116</v>
      </c>
      <c r="X34" s="103">
        <v>40253</v>
      </c>
      <c r="Y34" s="18">
        <v>173</v>
      </c>
      <c r="Z34" s="18">
        <v>235</v>
      </c>
      <c r="AA34" s="84">
        <v>302</v>
      </c>
      <c r="AB34" s="84">
        <v>15</v>
      </c>
      <c r="AC34" s="84">
        <v>245</v>
      </c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34"/>
      <c r="AR34" s="26"/>
      <c r="AS34" s="26"/>
    </row>
    <row r="35" spans="1:45" s="23" customFormat="1" ht="15" customHeight="1" x14ac:dyDescent="0.25">
      <c r="A35" s="85">
        <v>33</v>
      </c>
      <c r="B35" s="95" t="s">
        <v>118</v>
      </c>
      <c r="C35" s="86">
        <v>2009</v>
      </c>
      <c r="D35" s="107" t="s">
        <v>20</v>
      </c>
      <c r="E35" s="89">
        <v>174</v>
      </c>
      <c r="F35" s="89">
        <v>229</v>
      </c>
      <c r="G35" s="86">
        <v>280</v>
      </c>
      <c r="H35" s="86">
        <v>14.2</v>
      </c>
      <c r="I35" s="86">
        <v>204</v>
      </c>
      <c r="J35" s="90">
        <f t="shared" si="10"/>
        <v>0</v>
      </c>
      <c r="K35" s="91">
        <f t="shared" si="11"/>
        <v>0</v>
      </c>
      <c r="L35" s="91">
        <f t="shared" si="12"/>
        <v>0</v>
      </c>
      <c r="M35" s="91">
        <f t="shared" si="13"/>
        <v>0</v>
      </c>
      <c r="N35" s="92">
        <f t="shared" si="14"/>
        <v>0</v>
      </c>
      <c r="O35" s="93">
        <f t="shared" si="15"/>
        <v>0</v>
      </c>
      <c r="P35" s="91" t="str">
        <f t="shared" si="16"/>
        <v>D</v>
      </c>
      <c r="Q35" s="91" t="str">
        <f t="shared" si="17"/>
        <v>D</v>
      </c>
      <c r="R35" s="91" t="str">
        <f t="shared" si="21"/>
        <v>D</v>
      </c>
      <c r="S35" s="91" t="str">
        <f t="shared" si="22"/>
        <v>D</v>
      </c>
      <c r="T35" s="91" t="str">
        <f t="shared" si="23"/>
        <v>D</v>
      </c>
      <c r="U35" s="94" t="str">
        <f t="shared" si="19"/>
        <v>D</v>
      </c>
      <c r="W35" s="76" t="s">
        <v>117</v>
      </c>
      <c r="X35" s="79">
        <v>40368</v>
      </c>
      <c r="Y35" s="18">
        <v>182</v>
      </c>
      <c r="Z35" s="18">
        <v>239</v>
      </c>
      <c r="AA35" s="70">
        <v>314</v>
      </c>
      <c r="AB35" s="70">
        <v>19.3</v>
      </c>
      <c r="AC35" s="70">
        <v>254</v>
      </c>
      <c r="AD35" s="70"/>
      <c r="AE35" s="7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34"/>
      <c r="AR35" s="26"/>
      <c r="AS35" s="26"/>
    </row>
    <row r="36" spans="1:45" s="23" customFormat="1" ht="15" customHeight="1" x14ac:dyDescent="0.25">
      <c r="A36" s="85">
        <v>34</v>
      </c>
      <c r="B36" s="86" t="s">
        <v>81</v>
      </c>
      <c r="C36" s="86">
        <v>2008</v>
      </c>
      <c r="D36" s="107" t="s">
        <v>20</v>
      </c>
      <c r="E36" s="89">
        <v>174</v>
      </c>
      <c r="F36" s="89">
        <v>230</v>
      </c>
      <c r="G36" s="86">
        <v>314</v>
      </c>
      <c r="H36" s="86">
        <v>19.100000000000001</v>
      </c>
      <c r="I36" s="86">
        <v>247</v>
      </c>
      <c r="J36" s="90">
        <f t="shared" si="10"/>
        <v>0</v>
      </c>
      <c r="K36" s="91">
        <f t="shared" si="11"/>
        <v>0</v>
      </c>
      <c r="L36" s="91">
        <f t="shared" si="12"/>
        <v>0</v>
      </c>
      <c r="M36" s="91">
        <f t="shared" si="13"/>
        <v>15.080000000000007</v>
      </c>
      <c r="N36" s="92">
        <f t="shared" si="14"/>
        <v>10.15</v>
      </c>
      <c r="O36" s="93">
        <f t="shared" si="15"/>
        <v>25.230000000000008</v>
      </c>
      <c r="P36" s="91" t="str">
        <f t="shared" si="16"/>
        <v>D</v>
      </c>
      <c r="Q36" s="91" t="str">
        <f t="shared" si="17"/>
        <v>D</v>
      </c>
      <c r="R36" s="91" t="str">
        <f t="shared" si="21"/>
        <v>D</v>
      </c>
      <c r="S36" s="91" t="str">
        <f t="shared" si="22"/>
        <v>D</v>
      </c>
      <c r="T36" s="91" t="str">
        <f t="shared" si="23"/>
        <v>D</v>
      </c>
      <c r="U36" s="94" t="str">
        <f t="shared" si="19"/>
        <v>D</v>
      </c>
      <c r="W36" s="36" t="s">
        <v>118</v>
      </c>
      <c r="X36" s="99">
        <v>40170</v>
      </c>
      <c r="Y36" s="18">
        <v>174</v>
      </c>
      <c r="Z36" s="18">
        <v>229</v>
      </c>
      <c r="AA36" s="84">
        <v>280</v>
      </c>
      <c r="AB36" s="84">
        <v>14.2</v>
      </c>
      <c r="AC36" s="84">
        <v>204</v>
      </c>
      <c r="AD36" s="84"/>
      <c r="AE36" s="84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34"/>
      <c r="AR36" s="26"/>
      <c r="AS36" s="26"/>
    </row>
    <row r="37" spans="1:45" s="23" customFormat="1" ht="15" customHeight="1" x14ac:dyDescent="0.25">
      <c r="A37" s="85">
        <v>35</v>
      </c>
      <c r="B37" s="86" t="s">
        <v>119</v>
      </c>
      <c r="C37" s="86">
        <v>2008</v>
      </c>
      <c r="D37" s="87" t="s">
        <v>18</v>
      </c>
      <c r="E37" s="86">
        <v>184</v>
      </c>
      <c r="F37" s="86">
        <v>240</v>
      </c>
      <c r="G37" s="96">
        <v>320</v>
      </c>
      <c r="H37" s="96">
        <v>17</v>
      </c>
      <c r="I37" s="124">
        <v>265</v>
      </c>
      <c r="J37" s="90">
        <f t="shared" si="10"/>
        <v>0</v>
      </c>
      <c r="K37" s="91">
        <f t="shared" si="11"/>
        <v>0</v>
      </c>
      <c r="L37" s="91">
        <f t="shared" si="12"/>
        <v>14.5</v>
      </c>
      <c r="M37" s="91">
        <f t="shared" si="13"/>
        <v>2.9</v>
      </c>
      <c r="N37" s="92">
        <f t="shared" si="14"/>
        <v>36.25</v>
      </c>
      <c r="O37" s="93">
        <f t="shared" si="15"/>
        <v>53.65</v>
      </c>
      <c r="P37" s="91" t="str">
        <f t="shared" si="16"/>
        <v>D</v>
      </c>
      <c r="Q37" s="91" t="str">
        <f t="shared" si="17"/>
        <v>D</v>
      </c>
      <c r="R37" s="91" t="str">
        <f t="shared" si="21"/>
        <v>D</v>
      </c>
      <c r="S37" s="91" t="str">
        <f t="shared" si="22"/>
        <v>D</v>
      </c>
      <c r="T37" s="91" t="str">
        <f t="shared" si="23"/>
        <v>D</v>
      </c>
      <c r="U37" s="94" t="str">
        <f t="shared" si="19"/>
        <v>D</v>
      </c>
      <c r="V37" s="43"/>
      <c r="W37" s="37" t="s">
        <v>81</v>
      </c>
      <c r="X37" s="78">
        <v>39474</v>
      </c>
      <c r="Y37" s="18">
        <v>174</v>
      </c>
      <c r="Z37" s="18">
        <v>230</v>
      </c>
      <c r="AA37" s="84">
        <v>314</v>
      </c>
      <c r="AB37" s="84">
        <v>19.100000000000001</v>
      </c>
      <c r="AC37" s="84">
        <v>247</v>
      </c>
      <c r="AD37" s="84"/>
      <c r="AE37" s="84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34"/>
      <c r="AR37" s="26"/>
      <c r="AS37" s="26"/>
    </row>
    <row r="38" spans="1:45" s="23" customFormat="1" ht="15" customHeight="1" thickBot="1" x14ac:dyDescent="0.35">
      <c r="A38" s="85">
        <v>36</v>
      </c>
      <c r="B38" s="125" t="s">
        <v>120</v>
      </c>
      <c r="C38" s="108">
        <v>2008</v>
      </c>
      <c r="D38" s="126" t="s">
        <v>19</v>
      </c>
      <c r="E38" s="86">
        <v>185</v>
      </c>
      <c r="F38" s="86">
        <v>243</v>
      </c>
      <c r="G38" s="86">
        <v>314</v>
      </c>
      <c r="H38" s="86">
        <v>17.2</v>
      </c>
      <c r="I38" s="86">
        <v>247</v>
      </c>
      <c r="J38" s="109">
        <f t="shared" si="10"/>
        <v>0</v>
      </c>
      <c r="K38" s="110">
        <f t="shared" si="11"/>
        <v>5.1875</v>
      </c>
      <c r="L38" s="110">
        <f t="shared" si="12"/>
        <v>0</v>
      </c>
      <c r="M38" s="110">
        <f t="shared" si="13"/>
        <v>4.0599999999999961</v>
      </c>
      <c r="N38" s="111">
        <f t="shared" si="14"/>
        <v>10.15</v>
      </c>
      <c r="O38" s="112">
        <f t="shared" si="15"/>
        <v>19.397499999999994</v>
      </c>
      <c r="P38" s="110" t="str">
        <f t="shared" si="16"/>
        <v>D</v>
      </c>
      <c r="Q38" s="110" t="str">
        <f t="shared" si="17"/>
        <v>D</v>
      </c>
      <c r="R38" s="110" t="str">
        <f t="shared" si="21"/>
        <v>D</v>
      </c>
      <c r="S38" s="110" t="str">
        <f t="shared" si="22"/>
        <v>D</v>
      </c>
      <c r="T38" s="110" t="str">
        <f t="shared" si="23"/>
        <v>D</v>
      </c>
      <c r="U38" s="113" t="str">
        <f t="shared" si="19"/>
        <v>D</v>
      </c>
      <c r="V38" s="46"/>
      <c r="W38" s="37" t="s">
        <v>119</v>
      </c>
      <c r="X38" s="105">
        <v>39639</v>
      </c>
      <c r="Y38" s="17">
        <v>184</v>
      </c>
      <c r="Z38" s="17">
        <v>240</v>
      </c>
      <c r="AA38" s="59">
        <v>320</v>
      </c>
      <c r="AB38" s="59">
        <v>17</v>
      </c>
      <c r="AC38" s="67">
        <v>265</v>
      </c>
      <c r="AD38" s="68"/>
      <c r="AE38" s="68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28"/>
      <c r="AR38" s="26"/>
      <c r="AS38" s="26"/>
    </row>
    <row r="39" spans="1:45" s="23" customFormat="1" ht="15" customHeight="1" thickTop="1" x14ac:dyDescent="0.3">
      <c r="A39" s="38">
        <v>37</v>
      </c>
      <c r="B39" s="114" t="s">
        <v>123</v>
      </c>
      <c r="C39" s="114">
        <v>2009</v>
      </c>
      <c r="D39" s="127" t="s">
        <v>25</v>
      </c>
      <c r="E39" s="17">
        <v>173</v>
      </c>
      <c r="F39" s="17">
        <v>227</v>
      </c>
      <c r="G39" s="84">
        <v>320</v>
      </c>
      <c r="H39" s="84">
        <v>22.2</v>
      </c>
      <c r="I39" s="84">
        <v>299</v>
      </c>
      <c r="J39" s="39">
        <f t="shared" si="10"/>
        <v>0</v>
      </c>
      <c r="K39" s="40">
        <f t="shared" si="11"/>
        <v>0</v>
      </c>
      <c r="L39" s="40">
        <f t="shared" si="12"/>
        <v>14.5</v>
      </c>
      <c r="M39" s="40">
        <f t="shared" si="13"/>
        <v>33.059999999999995</v>
      </c>
      <c r="N39" s="41">
        <f t="shared" si="14"/>
        <v>85.55</v>
      </c>
      <c r="O39" s="35">
        <f t="shared" si="15"/>
        <v>133.10999999999999</v>
      </c>
      <c r="P39" s="40" t="str">
        <f t="shared" si="16"/>
        <v>D</v>
      </c>
      <c r="Q39" s="40" t="str">
        <f t="shared" si="17"/>
        <v>D</v>
      </c>
      <c r="R39" s="40" t="str">
        <f t="shared" si="21"/>
        <v>D</v>
      </c>
      <c r="S39" s="40" t="str">
        <f t="shared" si="22"/>
        <v>D</v>
      </c>
      <c r="T39" s="40" t="str">
        <f t="shared" si="23"/>
        <v>A</v>
      </c>
      <c r="U39" s="42" t="str">
        <f t="shared" si="19"/>
        <v>D</v>
      </c>
      <c r="V39" s="46"/>
      <c r="W39" s="76" t="s">
        <v>121</v>
      </c>
      <c r="X39" s="99">
        <v>39713</v>
      </c>
      <c r="Y39" s="17">
        <v>185</v>
      </c>
      <c r="Z39" s="17">
        <v>243</v>
      </c>
      <c r="AA39" s="84">
        <v>314</v>
      </c>
      <c r="AB39" s="84">
        <v>17.2</v>
      </c>
      <c r="AC39" s="84">
        <v>247</v>
      </c>
      <c r="AD39" s="84"/>
      <c r="AE39" s="84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34"/>
      <c r="AR39" s="26"/>
      <c r="AS39" s="26"/>
    </row>
    <row r="40" spans="1:45" s="23" customFormat="1" ht="15" customHeight="1" x14ac:dyDescent="0.25">
      <c r="A40" s="38">
        <v>38</v>
      </c>
      <c r="B40" s="128" t="s">
        <v>124</v>
      </c>
      <c r="C40" s="86">
        <v>2009</v>
      </c>
      <c r="D40" s="127" t="s">
        <v>25</v>
      </c>
      <c r="E40" s="17">
        <v>186</v>
      </c>
      <c r="F40" s="17">
        <v>240</v>
      </c>
      <c r="G40" s="84">
        <v>328</v>
      </c>
      <c r="H40" s="84">
        <v>20.6</v>
      </c>
      <c r="I40" s="84">
        <v>276</v>
      </c>
      <c r="J40" s="19">
        <f t="shared" si="10"/>
        <v>2.7</v>
      </c>
      <c r="K40" s="20">
        <f t="shared" si="11"/>
        <v>0</v>
      </c>
      <c r="L40" s="20">
        <f t="shared" si="12"/>
        <v>37.699999999999996</v>
      </c>
      <c r="M40" s="20">
        <f t="shared" si="13"/>
        <v>23.780000000000008</v>
      </c>
      <c r="N40" s="21">
        <f t="shared" si="14"/>
        <v>52.199999999999996</v>
      </c>
      <c r="O40" s="22">
        <f t="shared" si="15"/>
        <v>116.38</v>
      </c>
      <c r="P40" s="20" t="str">
        <f t="shared" si="16"/>
        <v>D</v>
      </c>
      <c r="Q40" s="20" t="str">
        <f t="shared" si="17"/>
        <v>D</v>
      </c>
      <c r="R40" s="20" t="str">
        <f t="shared" si="21"/>
        <v>D</v>
      </c>
      <c r="S40" s="20" t="str">
        <f t="shared" si="22"/>
        <v>D</v>
      </c>
      <c r="T40" s="20" t="str">
        <f t="shared" si="23"/>
        <v>C</v>
      </c>
      <c r="U40" s="45" t="str">
        <f t="shared" si="19"/>
        <v>D</v>
      </c>
      <c r="V40" s="43"/>
      <c r="W40" s="134" t="s">
        <v>122</v>
      </c>
      <c r="X40" s="55"/>
      <c r="Y40" s="17"/>
      <c r="Z40" s="17"/>
      <c r="AA40" s="84"/>
      <c r="AB40" s="84"/>
      <c r="AC40" s="84"/>
      <c r="AD40" s="84"/>
      <c r="AE40" s="84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34"/>
      <c r="AR40" s="26"/>
      <c r="AS40" s="26"/>
    </row>
    <row r="41" spans="1:45" s="23" customFormat="1" ht="15" customHeight="1" x14ac:dyDescent="0.25">
      <c r="A41" s="38">
        <v>39</v>
      </c>
      <c r="B41" s="128" t="s">
        <v>64</v>
      </c>
      <c r="C41" s="86">
        <v>2009</v>
      </c>
      <c r="D41" s="127" t="s">
        <v>25</v>
      </c>
      <c r="E41" s="17">
        <v>192</v>
      </c>
      <c r="F41" s="17">
        <v>253</v>
      </c>
      <c r="G41" s="84">
        <v>328</v>
      </c>
      <c r="H41" s="84">
        <v>20.100000000000001</v>
      </c>
      <c r="I41" s="84">
        <v>274</v>
      </c>
      <c r="J41" s="19">
        <f t="shared" si="10"/>
        <v>18.900000000000002</v>
      </c>
      <c r="K41" s="20">
        <f t="shared" si="11"/>
        <v>25.937500000000004</v>
      </c>
      <c r="L41" s="20">
        <f t="shared" si="12"/>
        <v>37.699999999999996</v>
      </c>
      <c r="M41" s="20">
        <f t="shared" si="13"/>
        <v>20.880000000000006</v>
      </c>
      <c r="N41" s="21">
        <f t="shared" si="14"/>
        <v>49.3</v>
      </c>
      <c r="O41" s="22">
        <f t="shared" si="15"/>
        <v>152.7175</v>
      </c>
      <c r="P41" s="20" t="str">
        <f t="shared" si="16"/>
        <v>D</v>
      </c>
      <c r="Q41" s="20" t="str">
        <f t="shared" si="17"/>
        <v>D</v>
      </c>
      <c r="R41" s="20" t="str">
        <f t="shared" si="21"/>
        <v>D</v>
      </c>
      <c r="S41" s="20" t="str">
        <f t="shared" si="22"/>
        <v>D</v>
      </c>
      <c r="T41" s="20" t="str">
        <f t="shared" si="23"/>
        <v>D</v>
      </c>
      <c r="U41" s="45" t="str">
        <f t="shared" si="19"/>
        <v>D</v>
      </c>
      <c r="V41" s="43"/>
      <c r="W41" s="114" t="s">
        <v>123</v>
      </c>
      <c r="X41" s="78">
        <v>39988</v>
      </c>
      <c r="Y41" s="17">
        <v>173</v>
      </c>
      <c r="Z41" s="17">
        <v>227</v>
      </c>
      <c r="AA41" s="84">
        <v>320</v>
      </c>
      <c r="AB41" s="84">
        <v>22.2</v>
      </c>
      <c r="AC41" s="84">
        <v>299</v>
      </c>
      <c r="AD41" s="84"/>
      <c r="AE41" s="84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34"/>
      <c r="AR41" s="26"/>
      <c r="AS41" s="26"/>
    </row>
    <row r="42" spans="1:45" s="23" customFormat="1" ht="15" customHeight="1" x14ac:dyDescent="0.25">
      <c r="A42" s="38">
        <v>40</v>
      </c>
      <c r="B42" s="86" t="s">
        <v>125</v>
      </c>
      <c r="C42" s="86">
        <v>2009</v>
      </c>
      <c r="D42" s="127" t="s">
        <v>25</v>
      </c>
      <c r="E42" s="17">
        <v>180</v>
      </c>
      <c r="F42" s="17">
        <v>238</v>
      </c>
      <c r="G42" s="84">
        <v>314</v>
      </c>
      <c r="H42" s="84">
        <v>17</v>
      </c>
      <c r="I42" s="84">
        <v>256</v>
      </c>
      <c r="J42" s="19">
        <f t="shared" si="10"/>
        <v>0</v>
      </c>
      <c r="K42" s="20">
        <f t="shared" si="11"/>
        <v>0</v>
      </c>
      <c r="L42" s="20">
        <f t="shared" si="12"/>
        <v>0</v>
      </c>
      <c r="M42" s="20">
        <f t="shared" si="13"/>
        <v>2.9</v>
      </c>
      <c r="N42" s="21">
        <f t="shared" si="14"/>
        <v>23.2</v>
      </c>
      <c r="O42" s="22">
        <f t="shared" si="15"/>
        <v>26.099999999999998</v>
      </c>
      <c r="P42" s="20" t="str">
        <f t="shared" si="16"/>
        <v>D</v>
      </c>
      <c r="Q42" s="20" t="str">
        <f t="shared" si="17"/>
        <v>D</v>
      </c>
      <c r="R42" s="20" t="str">
        <f t="shared" si="21"/>
        <v>D</v>
      </c>
      <c r="S42" s="20" t="str">
        <f t="shared" si="22"/>
        <v>D</v>
      </c>
      <c r="T42" s="20" t="str">
        <f t="shared" si="23"/>
        <v>D</v>
      </c>
      <c r="U42" s="45" t="str">
        <f t="shared" si="19"/>
        <v>D</v>
      </c>
      <c r="V42" s="43"/>
      <c r="W42" s="128" t="s">
        <v>124</v>
      </c>
      <c r="X42" s="78">
        <v>39857</v>
      </c>
      <c r="Y42" s="17">
        <v>186</v>
      </c>
      <c r="Z42" s="17">
        <v>240</v>
      </c>
      <c r="AA42" s="84">
        <v>328</v>
      </c>
      <c r="AB42" s="84">
        <v>20.6</v>
      </c>
      <c r="AC42" s="84">
        <v>276</v>
      </c>
      <c r="AD42" s="84"/>
      <c r="AE42" s="84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34"/>
      <c r="AR42" s="26"/>
      <c r="AS42" s="26"/>
    </row>
    <row r="43" spans="1:45" s="23" customFormat="1" ht="15" customHeight="1" x14ac:dyDescent="0.25">
      <c r="A43" s="38">
        <v>41</v>
      </c>
      <c r="B43" s="97" t="s">
        <v>132</v>
      </c>
      <c r="C43" s="86">
        <v>2009</v>
      </c>
      <c r="D43" s="127" t="s">
        <v>25</v>
      </c>
      <c r="E43" s="17">
        <v>172</v>
      </c>
      <c r="F43" s="17">
        <v>224</v>
      </c>
      <c r="G43" s="122">
        <v>280</v>
      </c>
      <c r="H43" s="84">
        <v>12.2</v>
      </c>
      <c r="I43" s="84">
        <v>225</v>
      </c>
      <c r="J43" s="19">
        <f t="shared" si="10"/>
        <v>0</v>
      </c>
      <c r="K43" s="20">
        <f t="shared" si="11"/>
        <v>0</v>
      </c>
      <c r="L43" s="20">
        <f t="shared" si="12"/>
        <v>0</v>
      </c>
      <c r="M43" s="20">
        <f t="shared" si="13"/>
        <v>0</v>
      </c>
      <c r="N43" s="21">
        <f t="shared" si="14"/>
        <v>0</v>
      </c>
      <c r="O43" s="22">
        <f t="shared" si="15"/>
        <v>0</v>
      </c>
      <c r="P43" s="20" t="str">
        <f t="shared" si="16"/>
        <v>D</v>
      </c>
      <c r="Q43" s="20" t="str">
        <f t="shared" si="17"/>
        <v>D</v>
      </c>
      <c r="R43" s="20" t="str">
        <f t="shared" si="21"/>
        <v>D</v>
      </c>
      <c r="S43" s="20" t="str">
        <f t="shared" si="22"/>
        <v>D</v>
      </c>
      <c r="T43" s="20" t="str">
        <f t="shared" si="23"/>
        <v>D</v>
      </c>
      <c r="U43" s="45" t="str">
        <f t="shared" si="19"/>
        <v>D</v>
      </c>
      <c r="V43" s="43"/>
      <c r="W43" s="128" t="s">
        <v>64</v>
      </c>
      <c r="X43" s="78">
        <v>39839</v>
      </c>
      <c r="Y43" s="17">
        <v>192</v>
      </c>
      <c r="Z43" s="17">
        <v>253</v>
      </c>
      <c r="AA43" s="84">
        <v>328</v>
      </c>
      <c r="AB43" s="84">
        <v>20.100000000000001</v>
      </c>
      <c r="AC43" s="84">
        <v>274</v>
      </c>
      <c r="AD43" s="84"/>
      <c r="AE43" s="84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34"/>
      <c r="AR43" s="26"/>
      <c r="AS43" s="26"/>
    </row>
    <row r="44" spans="1:45" s="23" customFormat="1" ht="15" customHeight="1" x14ac:dyDescent="0.25">
      <c r="A44" s="38">
        <v>42</v>
      </c>
      <c r="B44" s="95" t="s">
        <v>126</v>
      </c>
      <c r="C44" s="86">
        <v>2010</v>
      </c>
      <c r="D44" s="127" t="s">
        <v>25</v>
      </c>
      <c r="E44" s="17">
        <v>189</v>
      </c>
      <c r="F44" s="17">
        <v>253</v>
      </c>
      <c r="G44" s="84">
        <v>334</v>
      </c>
      <c r="H44" s="84">
        <v>21.5</v>
      </c>
      <c r="I44" s="84">
        <v>275</v>
      </c>
      <c r="J44" s="19">
        <f t="shared" si="10"/>
        <v>10.8</v>
      </c>
      <c r="K44" s="20">
        <f t="shared" si="11"/>
        <v>25.937500000000004</v>
      </c>
      <c r="L44" s="20">
        <f t="shared" si="12"/>
        <v>55.1</v>
      </c>
      <c r="M44" s="20">
        <f t="shared" si="13"/>
        <v>29</v>
      </c>
      <c r="N44" s="21">
        <f t="shared" si="14"/>
        <v>50.75</v>
      </c>
      <c r="O44" s="22">
        <f t="shared" si="15"/>
        <v>171.58750000000001</v>
      </c>
      <c r="P44" s="20" t="str">
        <f t="shared" si="16"/>
        <v>D</v>
      </c>
      <c r="Q44" s="20" t="str">
        <f t="shared" si="17"/>
        <v>D</v>
      </c>
      <c r="R44" s="20" t="str">
        <f t="shared" si="21"/>
        <v>C</v>
      </c>
      <c r="S44" s="20" t="str">
        <f t="shared" si="22"/>
        <v>D</v>
      </c>
      <c r="T44" s="20" t="str">
        <f t="shared" si="23"/>
        <v>C</v>
      </c>
      <c r="U44" s="45" t="str">
        <f t="shared" si="19"/>
        <v>D</v>
      </c>
      <c r="V44" s="43"/>
      <c r="W44" s="86" t="s">
        <v>125</v>
      </c>
      <c r="X44" s="99">
        <v>40113</v>
      </c>
      <c r="Y44" s="17">
        <v>180</v>
      </c>
      <c r="Z44" s="17">
        <v>238</v>
      </c>
      <c r="AA44" s="84">
        <v>314</v>
      </c>
      <c r="AB44" s="84">
        <v>17</v>
      </c>
      <c r="AC44" s="84">
        <v>256</v>
      </c>
      <c r="AD44" s="84"/>
      <c r="AE44" s="84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34"/>
      <c r="AR44" s="26"/>
      <c r="AS44" s="26"/>
    </row>
    <row r="45" spans="1:45" s="23" customFormat="1" ht="15" customHeight="1" x14ac:dyDescent="0.25">
      <c r="A45" s="38">
        <v>43</v>
      </c>
      <c r="B45" s="86" t="s">
        <v>127</v>
      </c>
      <c r="C45" s="86">
        <v>2010</v>
      </c>
      <c r="D45" s="127" t="s">
        <v>25</v>
      </c>
      <c r="E45" s="17">
        <v>180</v>
      </c>
      <c r="F45" s="17">
        <v>241</v>
      </c>
      <c r="G45" s="84">
        <v>316</v>
      </c>
      <c r="H45" s="84">
        <v>16.3</v>
      </c>
      <c r="I45" s="84">
        <v>243</v>
      </c>
      <c r="J45" s="19">
        <f t="shared" si="10"/>
        <v>0</v>
      </c>
      <c r="K45" s="20">
        <f t="shared" si="11"/>
        <v>1.0375000000000001</v>
      </c>
      <c r="L45" s="20">
        <f t="shared" si="12"/>
        <v>2.9</v>
      </c>
      <c r="M45" s="20">
        <f t="shared" si="13"/>
        <v>0</v>
      </c>
      <c r="N45" s="21">
        <f t="shared" si="14"/>
        <v>4.3499999999999996</v>
      </c>
      <c r="O45" s="22">
        <f t="shared" si="15"/>
        <v>8.2874999999999996</v>
      </c>
      <c r="P45" s="20" t="str">
        <f t="shared" si="16"/>
        <v>D</v>
      </c>
      <c r="Q45" s="20" t="str">
        <f t="shared" si="17"/>
        <v>D</v>
      </c>
      <c r="R45" s="20" t="str">
        <f t="shared" si="21"/>
        <v>D</v>
      </c>
      <c r="S45" s="20" t="str">
        <f t="shared" si="22"/>
        <v>D</v>
      </c>
      <c r="T45" s="20" t="str">
        <f t="shared" si="23"/>
        <v>D</v>
      </c>
      <c r="U45" s="45" t="str">
        <f t="shared" si="19"/>
        <v>D</v>
      </c>
      <c r="V45" s="43"/>
      <c r="W45" s="97" t="s">
        <v>132</v>
      </c>
      <c r="X45" s="99">
        <v>40136</v>
      </c>
      <c r="Y45" s="17">
        <v>172</v>
      </c>
      <c r="Z45" s="17">
        <v>224</v>
      </c>
      <c r="AA45" s="122">
        <v>280</v>
      </c>
      <c r="AB45" s="84">
        <v>12.2</v>
      </c>
      <c r="AC45" s="84">
        <v>225</v>
      </c>
      <c r="AD45" s="84"/>
      <c r="AE45" s="84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34"/>
      <c r="AR45" s="26"/>
      <c r="AS45" s="26"/>
    </row>
    <row r="46" spans="1:45" s="23" customFormat="1" ht="15" customHeight="1" x14ac:dyDescent="0.3">
      <c r="A46" s="38">
        <v>44</v>
      </c>
      <c r="B46" s="95" t="s">
        <v>128</v>
      </c>
      <c r="C46" s="86">
        <v>2010</v>
      </c>
      <c r="D46" s="127" t="s">
        <v>25</v>
      </c>
      <c r="E46" s="17">
        <v>192</v>
      </c>
      <c r="F46" s="17">
        <v>255</v>
      </c>
      <c r="G46" s="84">
        <v>342</v>
      </c>
      <c r="H46" s="84">
        <v>28.4</v>
      </c>
      <c r="I46" s="84">
        <v>289</v>
      </c>
      <c r="J46" s="19">
        <f t="shared" si="10"/>
        <v>18.900000000000002</v>
      </c>
      <c r="K46" s="20">
        <f t="shared" si="11"/>
        <v>30.087500000000002</v>
      </c>
      <c r="L46" s="20">
        <f t="shared" si="12"/>
        <v>78.3</v>
      </c>
      <c r="M46" s="20">
        <f t="shared" si="13"/>
        <v>69.02</v>
      </c>
      <c r="N46" s="21">
        <f t="shared" si="14"/>
        <v>71.05</v>
      </c>
      <c r="O46" s="22">
        <f t="shared" si="15"/>
        <v>267.35750000000002</v>
      </c>
      <c r="P46" s="20" t="str">
        <f t="shared" si="16"/>
        <v>D</v>
      </c>
      <c r="Q46" s="20" t="str">
        <f t="shared" si="17"/>
        <v>D</v>
      </c>
      <c r="R46" s="20" t="str">
        <f t="shared" si="21"/>
        <v>B</v>
      </c>
      <c r="S46" s="20" t="str">
        <f t="shared" si="22"/>
        <v>B</v>
      </c>
      <c r="T46" s="20" t="str">
        <f t="shared" si="23"/>
        <v>B</v>
      </c>
      <c r="U46" s="45" t="str">
        <f t="shared" si="19"/>
        <v>B</v>
      </c>
      <c r="V46" s="43"/>
      <c r="W46" s="95" t="s">
        <v>126</v>
      </c>
      <c r="X46" s="78">
        <v>40105</v>
      </c>
      <c r="Y46" s="17">
        <v>189</v>
      </c>
      <c r="Z46" s="17">
        <v>253</v>
      </c>
      <c r="AA46" s="84">
        <v>334</v>
      </c>
      <c r="AB46" s="84">
        <v>21.5</v>
      </c>
      <c r="AC46" s="84">
        <v>275</v>
      </c>
      <c r="AD46" s="84"/>
      <c r="AE46" s="84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34"/>
      <c r="AR46" s="47"/>
      <c r="AS46" s="47"/>
    </row>
    <row r="47" spans="1:45" s="23" customFormat="1" ht="15" customHeight="1" x14ac:dyDescent="0.3">
      <c r="A47" s="38">
        <v>45</v>
      </c>
      <c r="B47" s="86" t="s">
        <v>129</v>
      </c>
      <c r="C47" s="86">
        <v>2009</v>
      </c>
      <c r="D47" s="127" t="s">
        <v>25</v>
      </c>
      <c r="E47" s="17">
        <v>182</v>
      </c>
      <c r="F47" s="17">
        <v>242</v>
      </c>
      <c r="G47" s="84">
        <v>310</v>
      </c>
      <c r="H47" s="84">
        <v>22.1</v>
      </c>
      <c r="I47" s="84">
        <v>241</v>
      </c>
      <c r="J47" s="19">
        <f t="shared" si="10"/>
        <v>0</v>
      </c>
      <c r="K47" s="20">
        <f t="shared" si="11"/>
        <v>3.1125000000000003</v>
      </c>
      <c r="L47" s="20">
        <f t="shared" si="12"/>
        <v>0</v>
      </c>
      <c r="M47" s="20">
        <f t="shared" si="13"/>
        <v>32.480000000000004</v>
      </c>
      <c r="N47" s="21">
        <f t="shared" si="14"/>
        <v>1.45</v>
      </c>
      <c r="O47" s="22">
        <f t="shared" si="15"/>
        <v>37.042500000000004</v>
      </c>
      <c r="P47" s="20" t="str">
        <f t="shared" si="16"/>
        <v>D</v>
      </c>
      <c r="Q47" s="20" t="str">
        <f t="shared" si="17"/>
        <v>D</v>
      </c>
      <c r="R47" s="20" t="str">
        <f t="shared" si="21"/>
        <v>D</v>
      </c>
      <c r="S47" s="20" t="str">
        <f t="shared" si="22"/>
        <v>D</v>
      </c>
      <c r="T47" s="20" t="str">
        <f t="shared" si="23"/>
        <v>D</v>
      </c>
      <c r="U47" s="45" t="str">
        <f t="shared" si="19"/>
        <v>D</v>
      </c>
      <c r="V47" s="43"/>
      <c r="W47" s="86" t="s">
        <v>127</v>
      </c>
      <c r="X47" s="78">
        <v>40272</v>
      </c>
      <c r="Y47" s="17">
        <v>180</v>
      </c>
      <c r="Z47" s="17">
        <v>241</v>
      </c>
      <c r="AA47" s="84">
        <v>316</v>
      </c>
      <c r="AB47" s="84">
        <v>16.3</v>
      </c>
      <c r="AC47" s="84">
        <v>243</v>
      </c>
      <c r="AD47" s="84"/>
      <c r="AE47" s="84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34"/>
      <c r="AR47" s="47"/>
      <c r="AS47" s="47"/>
    </row>
    <row r="48" spans="1:45" s="23" customFormat="1" ht="15" customHeight="1" x14ac:dyDescent="0.3">
      <c r="A48" s="38">
        <v>46</v>
      </c>
      <c r="B48" s="86" t="s">
        <v>130</v>
      </c>
      <c r="C48" s="86">
        <v>2009</v>
      </c>
      <c r="D48" s="127" t="s">
        <v>25</v>
      </c>
      <c r="E48" s="17">
        <v>185</v>
      </c>
      <c r="F48" s="17">
        <v>242</v>
      </c>
      <c r="G48" s="84">
        <v>316</v>
      </c>
      <c r="H48" s="84">
        <v>25.6</v>
      </c>
      <c r="I48" s="84">
        <v>246</v>
      </c>
      <c r="J48" s="19">
        <f t="shared" si="10"/>
        <v>0</v>
      </c>
      <c r="K48" s="20">
        <f t="shared" ref="K48:K68" si="24">MAX(0,(F48-240.5)*4.15)*0.5</f>
        <v>3.1125000000000003</v>
      </c>
      <c r="L48" s="20">
        <f t="shared" ref="L48:L68" si="25">MAX(0,(G48-315)*2.9)</f>
        <v>2.9</v>
      </c>
      <c r="M48" s="20">
        <f t="shared" ref="M48:M68" si="26">MAX(0,(H48-16.5)*5.8)</f>
        <v>52.780000000000008</v>
      </c>
      <c r="N48" s="21">
        <f t="shared" ref="N48:N68" si="27">MAX(0,(I48-240)*1.45)</f>
        <v>8.6999999999999993</v>
      </c>
      <c r="O48" s="22">
        <f t="shared" ref="O48:O68" si="28">SUM(J48:N48)</f>
        <v>67.492500000000007</v>
      </c>
      <c r="P48" s="20" t="str">
        <f t="shared" ref="P48:P68" si="29">IF(J48&gt;=80/2,"A",IF(J48&gt;=60/2,"B",IF(J48&gt;=50/2,"C","D")))</f>
        <v>D</v>
      </c>
      <c r="Q48" s="20" t="str">
        <f t="shared" ref="Q48:Q68" si="30">IF(J48&gt;=80/2,"A",IF(J48&gt;=60/2,"B",IF(J48&gt;=50/2,"C","D")))</f>
        <v>D</v>
      </c>
      <c r="R48" s="20" t="str">
        <f t="shared" si="21"/>
        <v>D</v>
      </c>
      <c r="S48" s="20" t="str">
        <f t="shared" si="22"/>
        <v>C</v>
      </c>
      <c r="T48" s="20" t="str">
        <f t="shared" si="23"/>
        <v>D</v>
      </c>
      <c r="U48" s="45" t="str">
        <f t="shared" ref="U48:U68" si="31">IF(O48&gt;=290,"A",IF(O48&gt;=240,"B",IF(O48&gt;=200,"C","D")))</f>
        <v>D</v>
      </c>
      <c r="V48" s="43"/>
      <c r="W48" s="95" t="s">
        <v>128</v>
      </c>
      <c r="X48" s="78">
        <v>40244</v>
      </c>
      <c r="Y48" s="17">
        <v>192</v>
      </c>
      <c r="Z48" s="17">
        <v>255</v>
      </c>
      <c r="AA48" s="84">
        <v>342</v>
      </c>
      <c r="AB48" s="84">
        <v>28.4</v>
      </c>
      <c r="AC48" s="84">
        <v>289</v>
      </c>
      <c r="AD48" s="84"/>
      <c r="AE48" s="84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34"/>
      <c r="AR48" s="47"/>
      <c r="AS48" s="47"/>
    </row>
    <row r="49" spans="1:45" s="23" customFormat="1" ht="15" customHeight="1" x14ac:dyDescent="0.3">
      <c r="A49" s="48">
        <v>47</v>
      </c>
      <c r="B49" s="95" t="s">
        <v>131</v>
      </c>
      <c r="C49" s="86">
        <v>2010</v>
      </c>
      <c r="D49" s="127" t="s">
        <v>25</v>
      </c>
      <c r="E49" s="17">
        <v>187</v>
      </c>
      <c r="F49" s="17">
        <v>246</v>
      </c>
      <c r="G49" s="84">
        <v>314</v>
      </c>
      <c r="H49" s="84">
        <v>18.7</v>
      </c>
      <c r="I49" s="84">
        <v>254</v>
      </c>
      <c r="J49" s="19">
        <f t="shared" si="10"/>
        <v>5.4</v>
      </c>
      <c r="K49" s="20">
        <f t="shared" si="24"/>
        <v>11.412500000000001</v>
      </c>
      <c r="L49" s="20">
        <f t="shared" si="25"/>
        <v>0</v>
      </c>
      <c r="M49" s="20">
        <f t="shared" si="26"/>
        <v>12.759999999999996</v>
      </c>
      <c r="N49" s="21">
        <f t="shared" si="27"/>
        <v>20.3</v>
      </c>
      <c r="O49" s="22">
        <f t="shared" si="28"/>
        <v>49.872500000000002</v>
      </c>
      <c r="P49" s="20" t="str">
        <f t="shared" si="29"/>
        <v>D</v>
      </c>
      <c r="Q49" s="20" t="str">
        <f t="shared" si="30"/>
        <v>D</v>
      </c>
      <c r="R49" s="20" t="str">
        <f t="shared" si="21"/>
        <v>D</v>
      </c>
      <c r="S49" s="20" t="str">
        <f t="shared" si="22"/>
        <v>D</v>
      </c>
      <c r="T49" s="20" t="str">
        <f t="shared" si="23"/>
        <v>D</v>
      </c>
      <c r="U49" s="45" t="str">
        <f t="shared" si="31"/>
        <v>D</v>
      </c>
      <c r="V49" s="43"/>
      <c r="W49" s="86" t="s">
        <v>129</v>
      </c>
      <c r="X49" s="78">
        <v>39987</v>
      </c>
      <c r="Y49" s="17">
        <v>182</v>
      </c>
      <c r="Z49" s="17">
        <v>242</v>
      </c>
      <c r="AA49" s="84">
        <v>310</v>
      </c>
      <c r="AB49" s="84">
        <v>22.1</v>
      </c>
      <c r="AC49" s="84">
        <v>241</v>
      </c>
      <c r="AD49" s="84"/>
      <c r="AE49" s="84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34"/>
      <c r="AR49" s="47"/>
      <c r="AS49" s="47"/>
    </row>
    <row r="50" spans="1:45" s="23" customFormat="1" ht="15" customHeight="1" x14ac:dyDescent="0.3">
      <c r="A50" s="38">
        <v>48</v>
      </c>
      <c r="B50" s="98" t="s">
        <v>133</v>
      </c>
      <c r="C50" s="86">
        <v>2009</v>
      </c>
      <c r="D50" s="127" t="s">
        <v>25</v>
      </c>
      <c r="E50" s="17">
        <v>188</v>
      </c>
      <c r="F50" s="17">
        <v>250</v>
      </c>
      <c r="G50" s="84">
        <v>332</v>
      </c>
      <c r="H50" s="84">
        <v>22.4</v>
      </c>
      <c r="I50" s="84">
        <v>269</v>
      </c>
      <c r="J50" s="19">
        <f t="shared" si="10"/>
        <v>8.1000000000000014</v>
      </c>
      <c r="K50" s="20">
        <f t="shared" si="24"/>
        <v>19.712500000000002</v>
      </c>
      <c r="L50" s="20">
        <f t="shared" si="25"/>
        <v>49.3</v>
      </c>
      <c r="M50" s="20">
        <f t="shared" si="26"/>
        <v>34.219999999999992</v>
      </c>
      <c r="N50" s="21">
        <f t="shared" si="27"/>
        <v>42.05</v>
      </c>
      <c r="O50" s="22">
        <f t="shared" si="28"/>
        <v>153.38249999999999</v>
      </c>
      <c r="P50" s="20" t="str">
        <f t="shared" si="29"/>
        <v>D</v>
      </c>
      <c r="Q50" s="20" t="str">
        <f t="shared" si="30"/>
        <v>D</v>
      </c>
      <c r="R50" s="20" t="str">
        <f t="shared" si="21"/>
        <v>D</v>
      </c>
      <c r="S50" s="20" t="str">
        <f t="shared" si="22"/>
        <v>D</v>
      </c>
      <c r="T50" s="20" t="str">
        <f t="shared" si="23"/>
        <v>D</v>
      </c>
      <c r="U50" s="25" t="str">
        <f t="shared" si="31"/>
        <v>D</v>
      </c>
      <c r="V50" s="43"/>
      <c r="W50" s="86" t="s">
        <v>130</v>
      </c>
      <c r="X50" s="78">
        <v>40024</v>
      </c>
      <c r="Y50" s="17">
        <v>185</v>
      </c>
      <c r="Z50" s="17">
        <v>242</v>
      </c>
      <c r="AA50" s="84">
        <v>316</v>
      </c>
      <c r="AB50" s="84">
        <v>25.6</v>
      </c>
      <c r="AC50" s="84">
        <v>246</v>
      </c>
      <c r="AD50" s="84"/>
      <c r="AE50" s="84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34"/>
      <c r="AR50" s="26"/>
      <c r="AS50" s="47"/>
    </row>
    <row r="51" spans="1:45" s="23" customFormat="1" ht="15" customHeight="1" x14ac:dyDescent="0.3">
      <c r="A51" s="38">
        <v>49</v>
      </c>
      <c r="B51" s="131" t="s">
        <v>134</v>
      </c>
      <c r="C51" s="114">
        <v>2009</v>
      </c>
      <c r="D51" s="127" t="s">
        <v>25</v>
      </c>
      <c r="E51" s="17">
        <v>190</v>
      </c>
      <c r="F51" s="17">
        <v>248</v>
      </c>
      <c r="G51" s="84">
        <v>320</v>
      </c>
      <c r="H51" s="84">
        <v>16.8</v>
      </c>
      <c r="I51" s="84">
        <v>252</v>
      </c>
      <c r="J51" s="19">
        <f t="shared" si="10"/>
        <v>13.5</v>
      </c>
      <c r="K51" s="20">
        <f t="shared" si="24"/>
        <v>15.562500000000002</v>
      </c>
      <c r="L51" s="20">
        <f t="shared" si="25"/>
        <v>14.5</v>
      </c>
      <c r="M51" s="20">
        <f t="shared" si="26"/>
        <v>1.740000000000004</v>
      </c>
      <c r="N51" s="21">
        <f t="shared" si="27"/>
        <v>17.399999999999999</v>
      </c>
      <c r="O51" s="35">
        <f t="shared" si="28"/>
        <v>62.702500000000001</v>
      </c>
      <c r="P51" s="40" t="str">
        <f t="shared" si="29"/>
        <v>D</v>
      </c>
      <c r="Q51" s="40" t="str">
        <f t="shared" si="30"/>
        <v>D</v>
      </c>
      <c r="R51" s="40" t="str">
        <f t="shared" si="21"/>
        <v>D</v>
      </c>
      <c r="S51" s="40" t="str">
        <f t="shared" si="22"/>
        <v>D</v>
      </c>
      <c r="T51" s="40" t="str">
        <f t="shared" si="23"/>
        <v>D</v>
      </c>
      <c r="U51" s="42" t="str">
        <f t="shared" si="31"/>
        <v>D</v>
      </c>
      <c r="V51" s="43"/>
      <c r="W51" s="98" t="s">
        <v>133</v>
      </c>
      <c r="X51" s="78">
        <v>39909</v>
      </c>
      <c r="Y51" s="17">
        <v>187</v>
      </c>
      <c r="Z51" s="17">
        <v>246</v>
      </c>
      <c r="AA51" s="84">
        <v>314</v>
      </c>
      <c r="AB51" s="84">
        <v>18.7</v>
      </c>
      <c r="AC51" s="84">
        <v>254</v>
      </c>
      <c r="AD51" s="84"/>
      <c r="AE51" s="84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34"/>
      <c r="AR51" s="26"/>
      <c r="AS51" s="47"/>
    </row>
    <row r="52" spans="1:45" s="23" customFormat="1" ht="15" customHeight="1" x14ac:dyDescent="0.3">
      <c r="A52" s="38">
        <v>50</v>
      </c>
      <c r="B52" s="128" t="s">
        <v>135</v>
      </c>
      <c r="C52" s="132">
        <v>2010</v>
      </c>
      <c r="D52" s="127" t="s">
        <v>25</v>
      </c>
      <c r="E52" s="17">
        <v>186</v>
      </c>
      <c r="F52" s="17">
        <v>242</v>
      </c>
      <c r="G52" s="84">
        <v>318</v>
      </c>
      <c r="H52" s="84">
        <v>21.7</v>
      </c>
      <c r="I52" s="84">
        <v>250</v>
      </c>
      <c r="J52" s="19">
        <f t="shared" si="10"/>
        <v>2.7</v>
      </c>
      <c r="K52" s="20">
        <f t="shared" si="24"/>
        <v>3.1125000000000003</v>
      </c>
      <c r="L52" s="20">
        <f t="shared" si="25"/>
        <v>8.6999999999999993</v>
      </c>
      <c r="M52" s="20">
        <f t="shared" si="26"/>
        <v>30.159999999999997</v>
      </c>
      <c r="N52" s="21">
        <f t="shared" si="27"/>
        <v>14.5</v>
      </c>
      <c r="O52" s="22">
        <f t="shared" si="28"/>
        <v>59.172499999999999</v>
      </c>
      <c r="P52" s="20" t="str">
        <f t="shared" si="29"/>
        <v>D</v>
      </c>
      <c r="Q52" s="20" t="str">
        <f t="shared" si="30"/>
        <v>D</v>
      </c>
      <c r="R52" s="20" t="str">
        <f t="shared" si="21"/>
        <v>D</v>
      </c>
      <c r="S52" s="20" t="str">
        <f t="shared" si="22"/>
        <v>D</v>
      </c>
      <c r="T52" s="20" t="str">
        <f t="shared" si="23"/>
        <v>D</v>
      </c>
      <c r="U52" s="45" t="str">
        <f t="shared" si="31"/>
        <v>D</v>
      </c>
      <c r="V52" s="46"/>
      <c r="W52" s="95" t="s">
        <v>131</v>
      </c>
      <c r="X52" s="78">
        <v>39981</v>
      </c>
      <c r="Y52" s="17">
        <v>188</v>
      </c>
      <c r="Z52" s="17">
        <v>250</v>
      </c>
      <c r="AA52" s="84">
        <v>332</v>
      </c>
      <c r="AB52" s="84">
        <v>22.4</v>
      </c>
      <c r="AC52" s="84">
        <v>269</v>
      </c>
      <c r="AD52" s="84"/>
      <c r="AE52" s="84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34"/>
      <c r="AR52" s="47"/>
      <c r="AS52" s="47"/>
    </row>
    <row r="53" spans="1:45" s="23" customFormat="1" ht="15" customHeight="1" x14ac:dyDescent="0.3">
      <c r="A53" s="38">
        <v>51</v>
      </c>
      <c r="B53" s="95" t="s">
        <v>136</v>
      </c>
      <c r="C53" s="132">
        <v>2010</v>
      </c>
      <c r="D53" s="127" t="s">
        <v>25</v>
      </c>
      <c r="E53" s="17">
        <v>186</v>
      </c>
      <c r="F53" s="17">
        <v>244</v>
      </c>
      <c r="G53" s="84">
        <v>308</v>
      </c>
      <c r="H53" s="84">
        <v>16.5</v>
      </c>
      <c r="I53" s="84">
        <v>238</v>
      </c>
      <c r="J53" s="19">
        <f t="shared" si="10"/>
        <v>2.7</v>
      </c>
      <c r="K53" s="20">
        <f t="shared" si="24"/>
        <v>7.2625000000000011</v>
      </c>
      <c r="L53" s="20">
        <f t="shared" si="25"/>
        <v>0</v>
      </c>
      <c r="M53" s="20">
        <f t="shared" si="26"/>
        <v>0</v>
      </c>
      <c r="N53" s="21">
        <f t="shared" si="27"/>
        <v>0</v>
      </c>
      <c r="O53" s="22">
        <f t="shared" si="28"/>
        <v>9.9625000000000021</v>
      </c>
      <c r="P53" s="20" t="str">
        <f t="shared" si="29"/>
        <v>D</v>
      </c>
      <c r="Q53" s="20" t="str">
        <f t="shared" si="30"/>
        <v>D</v>
      </c>
      <c r="R53" s="20" t="str">
        <f t="shared" ref="R53:T84" si="32">IF(L53&gt;=80,"A",IF(L53&gt;=60,"B",IF(L53&gt;=50,"C","D")))</f>
        <v>D</v>
      </c>
      <c r="S53" s="20" t="str">
        <f t="shared" si="32"/>
        <v>D</v>
      </c>
      <c r="T53" s="20" t="str">
        <f t="shared" si="32"/>
        <v>D</v>
      </c>
      <c r="U53" s="45" t="str">
        <f t="shared" si="31"/>
        <v>D</v>
      </c>
      <c r="V53" s="43"/>
      <c r="W53" s="49" t="s">
        <v>134</v>
      </c>
      <c r="X53" s="129">
        <v>40041</v>
      </c>
      <c r="Y53" s="17">
        <v>190</v>
      </c>
      <c r="Z53" s="17">
        <v>248</v>
      </c>
      <c r="AA53" s="84">
        <v>320</v>
      </c>
      <c r="AB53" s="84">
        <v>16.8</v>
      </c>
      <c r="AC53" s="84">
        <v>252</v>
      </c>
      <c r="AD53" s="84"/>
      <c r="AE53" s="84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34"/>
      <c r="AR53" s="47"/>
      <c r="AS53" s="47"/>
    </row>
    <row r="54" spans="1:45" s="23" customFormat="1" ht="15" customHeight="1" x14ac:dyDescent="0.3">
      <c r="A54" s="38">
        <v>52</v>
      </c>
      <c r="B54" s="95" t="s">
        <v>137</v>
      </c>
      <c r="C54" s="132">
        <v>2008</v>
      </c>
      <c r="D54" s="127" t="s">
        <v>25</v>
      </c>
      <c r="E54" s="17">
        <v>167</v>
      </c>
      <c r="F54" s="17">
        <v>218</v>
      </c>
      <c r="G54" s="84">
        <v>282</v>
      </c>
      <c r="H54" s="84">
        <v>18</v>
      </c>
      <c r="I54" s="84">
        <v>247</v>
      </c>
      <c r="J54" s="19">
        <f t="shared" si="10"/>
        <v>0</v>
      </c>
      <c r="K54" s="20">
        <f t="shared" si="24"/>
        <v>0</v>
      </c>
      <c r="L54" s="20">
        <f t="shared" si="25"/>
        <v>0</v>
      </c>
      <c r="M54" s="20">
        <f t="shared" si="26"/>
        <v>8.6999999999999993</v>
      </c>
      <c r="N54" s="21">
        <f t="shared" si="27"/>
        <v>10.15</v>
      </c>
      <c r="O54" s="22">
        <f t="shared" si="28"/>
        <v>18.850000000000001</v>
      </c>
      <c r="P54" s="20" t="str">
        <f t="shared" si="29"/>
        <v>D</v>
      </c>
      <c r="Q54" s="20" t="str">
        <f t="shared" si="30"/>
        <v>D</v>
      </c>
      <c r="R54" s="20" t="str">
        <f t="shared" si="32"/>
        <v>D</v>
      </c>
      <c r="S54" s="20" t="str">
        <f t="shared" si="32"/>
        <v>D</v>
      </c>
      <c r="T54" s="20" t="str">
        <f t="shared" si="32"/>
        <v>D</v>
      </c>
      <c r="U54" s="45" t="str">
        <f t="shared" si="31"/>
        <v>D</v>
      </c>
      <c r="V54" s="43"/>
      <c r="W54" s="44" t="s">
        <v>135</v>
      </c>
      <c r="X54" s="130">
        <v>40356</v>
      </c>
      <c r="Y54" s="17">
        <v>186</v>
      </c>
      <c r="Z54" s="17">
        <v>242</v>
      </c>
      <c r="AA54" s="84">
        <v>318</v>
      </c>
      <c r="AB54" s="84">
        <v>21.7</v>
      </c>
      <c r="AC54" s="84">
        <v>250</v>
      </c>
      <c r="AD54" s="84"/>
      <c r="AE54" s="84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34"/>
      <c r="AR54" s="47"/>
      <c r="AS54" s="47"/>
    </row>
    <row r="55" spans="1:45" s="23" customFormat="1" ht="15" customHeight="1" x14ac:dyDescent="0.3">
      <c r="A55" s="38">
        <v>53</v>
      </c>
      <c r="B55" s="86" t="s">
        <v>138</v>
      </c>
      <c r="C55" s="132">
        <v>2011</v>
      </c>
      <c r="D55" s="127" t="s">
        <v>25</v>
      </c>
      <c r="E55" s="17">
        <v>180</v>
      </c>
      <c r="F55" s="17">
        <v>243</v>
      </c>
      <c r="G55" s="84">
        <v>306</v>
      </c>
      <c r="H55" s="84">
        <v>20.9</v>
      </c>
      <c r="I55" s="84">
        <v>226</v>
      </c>
      <c r="J55" s="19">
        <f t="shared" si="10"/>
        <v>0</v>
      </c>
      <c r="K55" s="20">
        <f t="shared" si="24"/>
        <v>5.1875</v>
      </c>
      <c r="L55" s="20">
        <f t="shared" si="25"/>
        <v>0</v>
      </c>
      <c r="M55" s="20">
        <f t="shared" si="26"/>
        <v>25.519999999999992</v>
      </c>
      <c r="N55" s="21">
        <f t="shared" si="27"/>
        <v>0</v>
      </c>
      <c r="O55" s="22">
        <f t="shared" si="28"/>
        <v>30.707499999999992</v>
      </c>
      <c r="P55" s="20" t="str">
        <f t="shared" si="29"/>
        <v>D</v>
      </c>
      <c r="Q55" s="20" t="str">
        <f t="shared" si="30"/>
        <v>D</v>
      </c>
      <c r="R55" s="20" t="str">
        <f t="shared" si="32"/>
        <v>D</v>
      </c>
      <c r="S55" s="20" t="str">
        <f t="shared" si="32"/>
        <v>D</v>
      </c>
      <c r="T55" s="20" t="str">
        <f t="shared" si="32"/>
        <v>D</v>
      </c>
      <c r="U55" s="45" t="str">
        <f t="shared" si="31"/>
        <v>D</v>
      </c>
      <c r="V55" s="43"/>
      <c r="W55" s="27" t="s">
        <v>136</v>
      </c>
      <c r="X55" s="130">
        <v>40420</v>
      </c>
      <c r="Y55" s="17">
        <v>186</v>
      </c>
      <c r="Z55" s="17">
        <v>244</v>
      </c>
      <c r="AA55" s="84">
        <v>308</v>
      </c>
      <c r="AB55" s="84">
        <v>16.5</v>
      </c>
      <c r="AC55" s="84">
        <v>238</v>
      </c>
      <c r="AD55" s="84"/>
      <c r="AE55" s="84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34"/>
      <c r="AR55" s="47"/>
      <c r="AS55" s="26"/>
    </row>
    <row r="56" spans="1:45" s="23" customFormat="1" ht="15" customHeight="1" x14ac:dyDescent="0.3">
      <c r="A56" s="38">
        <v>54</v>
      </c>
      <c r="B56" s="86" t="s">
        <v>139</v>
      </c>
      <c r="C56" s="132">
        <v>2010</v>
      </c>
      <c r="D56" s="127" t="s">
        <v>25</v>
      </c>
      <c r="E56" s="17">
        <v>190.5</v>
      </c>
      <c r="F56" s="17">
        <v>254</v>
      </c>
      <c r="G56" s="84">
        <v>314</v>
      </c>
      <c r="H56" s="84">
        <v>17.100000000000001</v>
      </c>
      <c r="I56" s="84">
        <v>249</v>
      </c>
      <c r="J56" s="19">
        <f t="shared" si="10"/>
        <v>14.850000000000001</v>
      </c>
      <c r="K56" s="20">
        <f t="shared" si="24"/>
        <v>28.012500000000003</v>
      </c>
      <c r="L56" s="20">
        <f t="shared" si="25"/>
        <v>0</v>
      </c>
      <c r="M56" s="20">
        <f t="shared" si="26"/>
        <v>3.480000000000008</v>
      </c>
      <c r="N56" s="21">
        <f t="shared" si="27"/>
        <v>13.049999999999999</v>
      </c>
      <c r="O56" s="22">
        <f t="shared" si="28"/>
        <v>59.392500000000013</v>
      </c>
      <c r="P56" s="20" t="str">
        <f t="shared" si="29"/>
        <v>D</v>
      </c>
      <c r="Q56" s="20" t="str">
        <f t="shared" si="30"/>
        <v>D</v>
      </c>
      <c r="R56" s="20" t="str">
        <f t="shared" si="32"/>
        <v>D</v>
      </c>
      <c r="S56" s="20" t="str">
        <f t="shared" si="32"/>
        <v>D</v>
      </c>
      <c r="T56" s="20" t="str">
        <f t="shared" si="32"/>
        <v>D</v>
      </c>
      <c r="U56" s="45" t="str">
        <f t="shared" si="31"/>
        <v>D</v>
      </c>
      <c r="V56" s="43"/>
      <c r="W56" s="27" t="s">
        <v>137</v>
      </c>
      <c r="X56" s="130">
        <v>39629</v>
      </c>
      <c r="Y56" s="17">
        <v>167</v>
      </c>
      <c r="Z56" s="17">
        <v>218</v>
      </c>
      <c r="AA56" s="84">
        <v>282</v>
      </c>
      <c r="AB56" s="84">
        <v>18</v>
      </c>
      <c r="AC56" s="84">
        <v>247</v>
      </c>
      <c r="AD56" s="84"/>
      <c r="AE56" s="84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34"/>
      <c r="AR56" s="47"/>
      <c r="AS56" s="47"/>
    </row>
    <row r="57" spans="1:45" s="23" customFormat="1" ht="15" customHeight="1" x14ac:dyDescent="0.3">
      <c r="A57" s="38">
        <v>55</v>
      </c>
      <c r="B57" s="86" t="s">
        <v>140</v>
      </c>
      <c r="C57" s="132">
        <v>2007</v>
      </c>
      <c r="D57" s="127" t="s">
        <v>25</v>
      </c>
      <c r="E57" s="17">
        <v>168</v>
      </c>
      <c r="F57" s="17">
        <v>221</v>
      </c>
      <c r="G57" s="84">
        <v>295</v>
      </c>
      <c r="H57" s="84">
        <v>21.9</v>
      </c>
      <c r="I57" s="84">
        <v>253</v>
      </c>
      <c r="J57" s="19">
        <f t="shared" si="10"/>
        <v>0</v>
      </c>
      <c r="K57" s="20">
        <f t="shared" si="24"/>
        <v>0</v>
      </c>
      <c r="L57" s="20">
        <f t="shared" si="25"/>
        <v>0</v>
      </c>
      <c r="M57" s="20">
        <f t="shared" si="26"/>
        <v>31.31999999999999</v>
      </c>
      <c r="N57" s="21">
        <f t="shared" si="27"/>
        <v>18.849999999999998</v>
      </c>
      <c r="O57" s="22">
        <f t="shared" si="28"/>
        <v>50.169999999999987</v>
      </c>
      <c r="P57" s="20" t="str">
        <f t="shared" si="29"/>
        <v>D</v>
      </c>
      <c r="Q57" s="20" t="str">
        <f t="shared" si="30"/>
        <v>D</v>
      </c>
      <c r="R57" s="20" t="str">
        <f t="shared" si="32"/>
        <v>D</v>
      </c>
      <c r="S57" s="20" t="str">
        <f t="shared" si="32"/>
        <v>D</v>
      </c>
      <c r="T57" s="20" t="str">
        <f t="shared" si="32"/>
        <v>D</v>
      </c>
      <c r="U57" s="45" t="str">
        <f t="shared" si="31"/>
        <v>D</v>
      </c>
      <c r="V57" s="43"/>
      <c r="W57" s="17" t="s">
        <v>138</v>
      </c>
      <c r="X57" s="130">
        <v>40641</v>
      </c>
      <c r="Y57" s="17">
        <v>180</v>
      </c>
      <c r="Z57" s="17">
        <v>243</v>
      </c>
      <c r="AA57" s="84">
        <v>306</v>
      </c>
      <c r="AB57" s="84">
        <v>20.9</v>
      </c>
      <c r="AC57" s="84">
        <v>226</v>
      </c>
      <c r="AD57" s="84"/>
      <c r="AE57" s="84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28"/>
      <c r="AR57" s="26"/>
      <c r="AS57" s="47"/>
    </row>
    <row r="58" spans="1:45" s="23" customFormat="1" ht="15" customHeight="1" x14ac:dyDescent="0.3">
      <c r="A58" s="38">
        <v>56</v>
      </c>
      <c r="B58" s="133" t="s">
        <v>141</v>
      </c>
      <c r="C58" s="132">
        <v>2010</v>
      </c>
      <c r="D58" s="127" t="s">
        <v>25</v>
      </c>
      <c r="E58" s="17">
        <v>176</v>
      </c>
      <c r="F58" s="17">
        <v>232</v>
      </c>
      <c r="G58" s="84">
        <v>275</v>
      </c>
      <c r="H58" s="84">
        <v>9.9</v>
      </c>
      <c r="I58" s="84">
        <v>215</v>
      </c>
      <c r="J58" s="19">
        <f t="shared" si="10"/>
        <v>0</v>
      </c>
      <c r="K58" s="20">
        <f t="shared" si="24"/>
        <v>0</v>
      </c>
      <c r="L58" s="20">
        <f t="shared" si="25"/>
        <v>0</v>
      </c>
      <c r="M58" s="20">
        <f t="shared" si="26"/>
        <v>0</v>
      </c>
      <c r="N58" s="21">
        <f t="shared" si="27"/>
        <v>0</v>
      </c>
      <c r="O58" s="22">
        <f t="shared" si="28"/>
        <v>0</v>
      </c>
      <c r="P58" s="20" t="str">
        <f t="shared" si="29"/>
        <v>D</v>
      </c>
      <c r="Q58" s="20" t="str">
        <f t="shared" si="30"/>
        <v>D</v>
      </c>
      <c r="R58" s="20" t="str">
        <f t="shared" si="32"/>
        <v>D</v>
      </c>
      <c r="S58" s="20" t="str">
        <f t="shared" si="32"/>
        <v>D</v>
      </c>
      <c r="T58" s="20" t="str">
        <f t="shared" si="32"/>
        <v>D</v>
      </c>
      <c r="U58" s="45" t="str">
        <f t="shared" si="31"/>
        <v>D</v>
      </c>
      <c r="V58" s="46"/>
      <c r="W58" s="17" t="s">
        <v>139</v>
      </c>
      <c r="X58" s="130">
        <v>40432</v>
      </c>
      <c r="Y58" s="17">
        <v>190.5</v>
      </c>
      <c r="Z58" s="17">
        <v>254</v>
      </c>
      <c r="AA58" s="84">
        <v>314</v>
      </c>
      <c r="AB58" s="84">
        <v>17.100000000000001</v>
      </c>
      <c r="AC58" s="84">
        <v>249</v>
      </c>
      <c r="AD58" s="84"/>
      <c r="AE58" s="84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28"/>
      <c r="AR58" s="47"/>
      <c r="AS58" s="47"/>
    </row>
    <row r="59" spans="1:45" s="23" customFormat="1" ht="15" customHeight="1" x14ac:dyDescent="0.3">
      <c r="A59" s="38">
        <v>57</v>
      </c>
      <c r="B59" s="86" t="s">
        <v>43</v>
      </c>
      <c r="C59" s="132">
        <v>2011</v>
      </c>
      <c r="D59" s="87" t="s">
        <v>142</v>
      </c>
      <c r="E59" s="86">
        <v>188</v>
      </c>
      <c r="F59" s="86">
        <v>249</v>
      </c>
      <c r="G59" s="86">
        <v>338</v>
      </c>
      <c r="H59" s="86">
        <v>27.3</v>
      </c>
      <c r="I59" s="86">
        <v>279</v>
      </c>
      <c r="J59" s="19">
        <v>13.5</v>
      </c>
      <c r="K59" s="20">
        <f t="shared" si="24"/>
        <v>17.637500000000003</v>
      </c>
      <c r="L59" s="20">
        <f t="shared" si="25"/>
        <v>66.7</v>
      </c>
      <c r="M59" s="20">
        <f t="shared" si="26"/>
        <v>62.64</v>
      </c>
      <c r="N59" s="21">
        <f t="shared" si="27"/>
        <v>56.55</v>
      </c>
      <c r="O59" s="22">
        <f t="shared" si="28"/>
        <v>217.02750000000003</v>
      </c>
      <c r="P59" s="20" t="str">
        <f t="shared" si="29"/>
        <v>D</v>
      </c>
      <c r="Q59" s="20" t="str">
        <f t="shared" si="30"/>
        <v>D</v>
      </c>
      <c r="R59" s="20" t="str">
        <f t="shared" si="32"/>
        <v>B</v>
      </c>
      <c r="S59" s="20" t="str">
        <f t="shared" si="32"/>
        <v>B</v>
      </c>
      <c r="T59" s="20" t="str">
        <f t="shared" si="32"/>
        <v>C</v>
      </c>
      <c r="U59" s="45" t="str">
        <f t="shared" si="31"/>
        <v>C</v>
      </c>
      <c r="V59" s="43"/>
      <c r="W59" s="17" t="s">
        <v>140</v>
      </c>
      <c r="X59" s="130">
        <v>39363</v>
      </c>
      <c r="Y59" s="17">
        <v>168</v>
      </c>
      <c r="Z59" s="17">
        <v>221</v>
      </c>
      <c r="AA59" s="84">
        <v>295</v>
      </c>
      <c r="AB59" s="84">
        <v>21.9</v>
      </c>
      <c r="AC59" s="84">
        <v>253</v>
      </c>
      <c r="AD59" s="84"/>
      <c r="AE59" s="84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34"/>
      <c r="AR59" s="26"/>
      <c r="AS59" s="47"/>
    </row>
    <row r="60" spans="1:45" s="23" customFormat="1" ht="15" customHeight="1" x14ac:dyDescent="0.3">
      <c r="A60" s="38">
        <v>58</v>
      </c>
      <c r="B60" s="95" t="s">
        <v>69</v>
      </c>
      <c r="C60" s="132">
        <v>2008</v>
      </c>
      <c r="D60" s="87" t="s">
        <v>142</v>
      </c>
      <c r="E60" s="86">
        <v>193</v>
      </c>
      <c r="F60" s="86">
        <v>252</v>
      </c>
      <c r="G60" s="86">
        <v>324</v>
      </c>
      <c r="H60" s="86">
        <v>21</v>
      </c>
      <c r="I60" s="86">
        <v>250</v>
      </c>
      <c r="J60" s="19">
        <f t="shared" ref="J60:J123" si="33">MAX(0,(E60-185)*5.4)*0.5</f>
        <v>21.6</v>
      </c>
      <c r="K60" s="20">
        <f t="shared" si="24"/>
        <v>23.862500000000001</v>
      </c>
      <c r="L60" s="20">
        <f t="shared" si="25"/>
        <v>26.099999999999998</v>
      </c>
      <c r="M60" s="20">
        <f t="shared" si="26"/>
        <v>26.099999999999998</v>
      </c>
      <c r="N60" s="21">
        <f t="shared" si="27"/>
        <v>14.5</v>
      </c>
      <c r="O60" s="22">
        <f t="shared" si="28"/>
        <v>112.16249999999999</v>
      </c>
      <c r="P60" s="20" t="str">
        <f t="shared" si="29"/>
        <v>D</v>
      </c>
      <c r="Q60" s="20" t="str">
        <f t="shared" si="30"/>
        <v>D</v>
      </c>
      <c r="R60" s="20" t="str">
        <f t="shared" si="32"/>
        <v>D</v>
      </c>
      <c r="S60" s="20" t="str">
        <f t="shared" si="32"/>
        <v>D</v>
      </c>
      <c r="T60" s="20" t="str">
        <f t="shared" si="32"/>
        <v>D</v>
      </c>
      <c r="U60" s="45" t="str">
        <f t="shared" si="31"/>
        <v>D</v>
      </c>
      <c r="V60" s="43"/>
      <c r="W60" s="50" t="s">
        <v>141</v>
      </c>
      <c r="X60" s="130">
        <v>40415</v>
      </c>
      <c r="Y60" s="17">
        <v>176</v>
      </c>
      <c r="Z60" s="17">
        <v>232</v>
      </c>
      <c r="AA60" s="84">
        <v>275</v>
      </c>
      <c r="AB60" s="84">
        <v>9.9</v>
      </c>
      <c r="AC60" s="84">
        <v>215</v>
      </c>
      <c r="AD60" s="84"/>
      <c r="AE60" s="84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28"/>
      <c r="AR60" s="47"/>
      <c r="AS60" s="47"/>
    </row>
    <row r="61" spans="1:45" s="23" customFormat="1" ht="15" customHeight="1" x14ac:dyDescent="0.3">
      <c r="A61" s="38">
        <v>59</v>
      </c>
      <c r="B61" s="86" t="s">
        <v>68</v>
      </c>
      <c r="C61" s="132">
        <v>2009</v>
      </c>
      <c r="D61" s="87" t="s">
        <v>142</v>
      </c>
      <c r="E61" s="86">
        <v>187.5</v>
      </c>
      <c r="F61" s="86">
        <v>248</v>
      </c>
      <c r="G61" s="86">
        <v>324</v>
      </c>
      <c r="H61" s="86">
        <v>23.4</v>
      </c>
      <c r="I61" s="86">
        <v>250</v>
      </c>
      <c r="J61" s="19">
        <f t="shared" si="33"/>
        <v>6.75</v>
      </c>
      <c r="K61" s="20">
        <f t="shared" si="24"/>
        <v>15.562500000000002</v>
      </c>
      <c r="L61" s="20">
        <f t="shared" si="25"/>
        <v>26.099999999999998</v>
      </c>
      <c r="M61" s="20">
        <f t="shared" si="26"/>
        <v>40.019999999999989</v>
      </c>
      <c r="N61" s="21">
        <f t="shared" si="27"/>
        <v>14.5</v>
      </c>
      <c r="O61" s="22">
        <f t="shared" si="28"/>
        <v>102.93249999999998</v>
      </c>
      <c r="P61" s="20" t="str">
        <f t="shared" si="29"/>
        <v>D</v>
      </c>
      <c r="Q61" s="20" t="str">
        <f t="shared" si="30"/>
        <v>D</v>
      </c>
      <c r="R61" s="20" t="str">
        <f t="shared" si="32"/>
        <v>D</v>
      </c>
      <c r="S61" s="20" t="str">
        <f t="shared" si="32"/>
        <v>D</v>
      </c>
      <c r="T61" s="20" t="str">
        <f t="shared" si="32"/>
        <v>D</v>
      </c>
      <c r="U61" s="45" t="str">
        <f t="shared" si="31"/>
        <v>D</v>
      </c>
      <c r="V61" s="46"/>
      <c r="W61" s="134" t="s">
        <v>142</v>
      </c>
      <c r="X61" s="55"/>
      <c r="Y61" s="17"/>
      <c r="Z61" s="17"/>
      <c r="AA61" s="84"/>
      <c r="AB61" s="84"/>
      <c r="AC61" s="84"/>
      <c r="AD61" s="84"/>
      <c r="AE61" s="84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34"/>
      <c r="AR61" s="47"/>
      <c r="AS61" s="47"/>
    </row>
    <row r="62" spans="1:45" s="23" customFormat="1" ht="15" customHeight="1" x14ac:dyDescent="0.3">
      <c r="A62" s="38">
        <v>60</v>
      </c>
      <c r="B62" s="86" t="s">
        <v>23</v>
      </c>
      <c r="C62" s="132">
        <v>2008</v>
      </c>
      <c r="D62" s="107" t="s">
        <v>24</v>
      </c>
      <c r="E62" s="86">
        <v>199</v>
      </c>
      <c r="F62" s="86">
        <v>262</v>
      </c>
      <c r="G62" s="86">
        <v>340</v>
      </c>
      <c r="H62" s="86">
        <v>23</v>
      </c>
      <c r="I62" s="86">
        <v>258</v>
      </c>
      <c r="J62" s="19">
        <f t="shared" si="33"/>
        <v>37.800000000000004</v>
      </c>
      <c r="K62" s="20">
        <f t="shared" si="24"/>
        <v>44.612500000000004</v>
      </c>
      <c r="L62" s="20">
        <f t="shared" si="25"/>
        <v>72.5</v>
      </c>
      <c r="M62" s="20">
        <f t="shared" si="26"/>
        <v>37.699999999999996</v>
      </c>
      <c r="N62" s="21">
        <f t="shared" si="27"/>
        <v>26.099999999999998</v>
      </c>
      <c r="O62" s="22">
        <f t="shared" si="28"/>
        <v>218.71250000000001</v>
      </c>
      <c r="P62" s="20" t="str">
        <f t="shared" si="29"/>
        <v>B</v>
      </c>
      <c r="Q62" s="20" t="str">
        <f t="shared" si="30"/>
        <v>B</v>
      </c>
      <c r="R62" s="20" t="str">
        <f t="shared" si="32"/>
        <v>B</v>
      </c>
      <c r="S62" s="20" t="str">
        <f t="shared" si="32"/>
        <v>D</v>
      </c>
      <c r="T62" s="20" t="str">
        <f t="shared" si="32"/>
        <v>D</v>
      </c>
      <c r="U62" s="45" t="str">
        <f t="shared" si="31"/>
        <v>C</v>
      </c>
      <c r="V62" s="46"/>
      <c r="W62" s="17" t="s">
        <v>43</v>
      </c>
      <c r="X62" s="78">
        <v>40634</v>
      </c>
      <c r="Y62" s="17">
        <v>188</v>
      </c>
      <c r="Z62" s="17">
        <v>249</v>
      </c>
      <c r="AA62" s="84">
        <v>338</v>
      </c>
      <c r="AB62" s="84">
        <v>27.3</v>
      </c>
      <c r="AC62" s="84">
        <v>279</v>
      </c>
      <c r="AD62" s="84"/>
      <c r="AE62" s="84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34"/>
      <c r="AR62" s="47"/>
      <c r="AS62" s="47"/>
    </row>
    <row r="63" spans="1:45" s="23" customFormat="1" ht="15" customHeight="1" x14ac:dyDescent="0.3">
      <c r="A63" s="38">
        <v>61</v>
      </c>
      <c r="B63" s="86" t="s">
        <v>62</v>
      </c>
      <c r="C63" s="132">
        <v>2008</v>
      </c>
      <c r="D63" s="107" t="s">
        <v>24</v>
      </c>
      <c r="E63" s="86">
        <v>195</v>
      </c>
      <c r="F63" s="86">
        <v>251</v>
      </c>
      <c r="G63" s="86">
        <v>342</v>
      </c>
      <c r="H63" s="86">
        <v>21.8</v>
      </c>
      <c r="I63" s="86">
        <v>295</v>
      </c>
      <c r="J63" s="19">
        <f t="shared" si="33"/>
        <v>27</v>
      </c>
      <c r="K63" s="20">
        <f t="shared" si="24"/>
        <v>21.787500000000001</v>
      </c>
      <c r="L63" s="20">
        <f t="shared" si="25"/>
        <v>78.3</v>
      </c>
      <c r="M63" s="20">
        <f t="shared" si="26"/>
        <v>30.740000000000002</v>
      </c>
      <c r="N63" s="21">
        <f t="shared" si="27"/>
        <v>79.75</v>
      </c>
      <c r="O63" s="22">
        <f t="shared" si="28"/>
        <v>237.57750000000001</v>
      </c>
      <c r="P63" s="20" t="str">
        <f t="shared" si="29"/>
        <v>C</v>
      </c>
      <c r="Q63" s="20" t="str">
        <f t="shared" si="30"/>
        <v>C</v>
      </c>
      <c r="R63" s="20" t="str">
        <f t="shared" si="32"/>
        <v>B</v>
      </c>
      <c r="S63" s="20" t="str">
        <f t="shared" si="32"/>
        <v>D</v>
      </c>
      <c r="T63" s="20" t="str">
        <f t="shared" si="32"/>
        <v>B</v>
      </c>
      <c r="U63" s="45" t="str">
        <f t="shared" si="31"/>
        <v>C</v>
      </c>
      <c r="V63" s="46"/>
      <c r="W63" s="27" t="s">
        <v>69</v>
      </c>
      <c r="X63" s="78">
        <v>39793</v>
      </c>
      <c r="Y63" s="17">
        <v>193</v>
      </c>
      <c r="Z63" s="17">
        <v>252</v>
      </c>
      <c r="AA63" s="84">
        <v>324</v>
      </c>
      <c r="AB63" s="84">
        <v>21</v>
      </c>
      <c r="AC63" s="84">
        <v>250</v>
      </c>
      <c r="AD63" s="84"/>
      <c r="AE63" s="84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34"/>
      <c r="AR63" s="47"/>
      <c r="AS63" s="47"/>
    </row>
    <row r="64" spans="1:45" s="23" customFormat="1" ht="15" customHeight="1" x14ac:dyDescent="0.3">
      <c r="A64" s="38">
        <v>62</v>
      </c>
      <c r="B64" s="95" t="s">
        <v>143</v>
      </c>
      <c r="C64" s="132">
        <v>2009</v>
      </c>
      <c r="D64" s="107" t="s">
        <v>24</v>
      </c>
      <c r="E64" s="86">
        <v>194.5</v>
      </c>
      <c r="F64" s="86">
        <v>257</v>
      </c>
      <c r="G64" s="86">
        <v>330</v>
      </c>
      <c r="H64" s="86">
        <v>21.8</v>
      </c>
      <c r="I64" s="86">
        <v>246</v>
      </c>
      <c r="J64" s="19">
        <f t="shared" si="33"/>
        <v>25.650000000000002</v>
      </c>
      <c r="K64" s="20">
        <f t="shared" si="24"/>
        <v>34.237500000000004</v>
      </c>
      <c r="L64" s="20">
        <f t="shared" si="25"/>
        <v>43.5</v>
      </c>
      <c r="M64" s="20">
        <f t="shared" si="26"/>
        <v>30.740000000000002</v>
      </c>
      <c r="N64" s="21">
        <f t="shared" si="27"/>
        <v>8.6999999999999993</v>
      </c>
      <c r="O64" s="22">
        <f t="shared" si="28"/>
        <v>142.82749999999999</v>
      </c>
      <c r="P64" s="20" t="str">
        <f t="shared" si="29"/>
        <v>C</v>
      </c>
      <c r="Q64" s="20" t="str">
        <f t="shared" si="30"/>
        <v>C</v>
      </c>
      <c r="R64" s="20" t="str">
        <f t="shared" si="32"/>
        <v>D</v>
      </c>
      <c r="S64" s="20" t="str">
        <f t="shared" si="32"/>
        <v>D</v>
      </c>
      <c r="T64" s="20" t="str">
        <f t="shared" si="32"/>
        <v>D</v>
      </c>
      <c r="U64" s="45" t="str">
        <f t="shared" si="31"/>
        <v>D</v>
      </c>
      <c r="V64" s="46"/>
      <c r="W64" s="17" t="s">
        <v>68</v>
      </c>
      <c r="X64" s="78">
        <v>39905</v>
      </c>
      <c r="Y64" s="17">
        <v>187.5</v>
      </c>
      <c r="Z64" s="17">
        <v>248</v>
      </c>
      <c r="AA64" s="84">
        <v>324</v>
      </c>
      <c r="AB64" s="84">
        <v>23.4</v>
      </c>
      <c r="AC64" s="84">
        <v>250</v>
      </c>
      <c r="AD64" s="84"/>
      <c r="AE64" s="84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34"/>
      <c r="AR64" s="26"/>
      <c r="AS64" s="47"/>
    </row>
    <row r="65" spans="1:45" s="23" customFormat="1" ht="15" customHeight="1" x14ac:dyDescent="0.3">
      <c r="A65" s="38">
        <v>63</v>
      </c>
      <c r="B65" s="95" t="s">
        <v>144</v>
      </c>
      <c r="C65" s="132">
        <v>2007</v>
      </c>
      <c r="D65" s="107" t="s">
        <v>24</v>
      </c>
      <c r="E65" s="86">
        <v>192</v>
      </c>
      <c r="F65" s="86">
        <v>253</v>
      </c>
      <c r="G65" s="86">
        <v>338</v>
      </c>
      <c r="H65" s="86">
        <v>30.4</v>
      </c>
      <c r="I65" s="86">
        <v>284</v>
      </c>
      <c r="J65" s="19">
        <f t="shared" si="33"/>
        <v>18.900000000000002</v>
      </c>
      <c r="K65" s="20">
        <f t="shared" si="24"/>
        <v>25.937500000000004</v>
      </c>
      <c r="L65" s="20">
        <f t="shared" si="25"/>
        <v>66.7</v>
      </c>
      <c r="M65" s="20">
        <f t="shared" si="26"/>
        <v>80.61999999999999</v>
      </c>
      <c r="N65" s="21">
        <f t="shared" si="27"/>
        <v>63.8</v>
      </c>
      <c r="O65" s="22">
        <f t="shared" si="28"/>
        <v>255.95749999999998</v>
      </c>
      <c r="P65" s="20" t="str">
        <f t="shared" si="29"/>
        <v>D</v>
      </c>
      <c r="Q65" s="20" t="str">
        <f t="shared" si="30"/>
        <v>D</v>
      </c>
      <c r="R65" s="20" t="str">
        <f t="shared" si="32"/>
        <v>B</v>
      </c>
      <c r="S65" s="20" t="str">
        <f t="shared" si="32"/>
        <v>A</v>
      </c>
      <c r="T65" s="20" t="str">
        <f t="shared" si="32"/>
        <v>B</v>
      </c>
      <c r="U65" s="45" t="str">
        <f t="shared" si="31"/>
        <v>B</v>
      </c>
      <c r="V65" s="43"/>
      <c r="W65" s="134" t="s">
        <v>24</v>
      </c>
      <c r="X65" s="55"/>
      <c r="Y65" s="17"/>
      <c r="Z65" s="17"/>
      <c r="AA65" s="84"/>
      <c r="AB65" s="84"/>
      <c r="AC65" s="84"/>
      <c r="AD65" s="84"/>
      <c r="AE65" s="84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26"/>
      <c r="AR65" s="26"/>
      <c r="AS65" s="47"/>
    </row>
    <row r="66" spans="1:45" s="23" customFormat="1" ht="15" customHeight="1" x14ac:dyDescent="0.3">
      <c r="A66" s="38">
        <v>64</v>
      </c>
      <c r="B66" s="86" t="s">
        <v>146</v>
      </c>
      <c r="C66" s="132">
        <v>2006</v>
      </c>
      <c r="D66" s="87" t="s">
        <v>19</v>
      </c>
      <c r="E66" s="86">
        <v>197</v>
      </c>
      <c r="F66" s="86">
        <v>262</v>
      </c>
      <c r="G66" s="86">
        <v>352</v>
      </c>
      <c r="H66" s="86">
        <v>31.4</v>
      </c>
      <c r="I66" s="86">
        <v>291</v>
      </c>
      <c r="J66" s="19">
        <f t="shared" si="33"/>
        <v>32.400000000000006</v>
      </c>
      <c r="K66" s="20">
        <f t="shared" si="24"/>
        <v>44.612500000000004</v>
      </c>
      <c r="L66" s="20">
        <f t="shared" si="25"/>
        <v>107.3</v>
      </c>
      <c r="M66" s="20">
        <f t="shared" si="26"/>
        <v>86.419999999999987</v>
      </c>
      <c r="N66" s="21">
        <f t="shared" si="27"/>
        <v>73.95</v>
      </c>
      <c r="O66" s="22">
        <f t="shared" si="28"/>
        <v>344.68249999999995</v>
      </c>
      <c r="P66" s="20" t="str">
        <f t="shared" si="29"/>
        <v>B</v>
      </c>
      <c r="Q66" s="20" t="str">
        <f t="shared" si="30"/>
        <v>B</v>
      </c>
      <c r="R66" s="20" t="str">
        <f t="shared" si="32"/>
        <v>A</v>
      </c>
      <c r="S66" s="20" t="str">
        <f t="shared" si="32"/>
        <v>A</v>
      </c>
      <c r="T66" s="20" t="str">
        <f t="shared" si="32"/>
        <v>B</v>
      </c>
      <c r="U66" s="136" t="str">
        <f t="shared" si="31"/>
        <v>A</v>
      </c>
      <c r="V66" s="43"/>
      <c r="W66" s="17" t="s">
        <v>23</v>
      </c>
      <c r="X66" s="78">
        <v>39681</v>
      </c>
      <c r="Y66" s="17">
        <v>199</v>
      </c>
      <c r="Z66" s="17">
        <v>262</v>
      </c>
      <c r="AA66" s="84">
        <v>340</v>
      </c>
      <c r="AB66" s="84">
        <v>23</v>
      </c>
      <c r="AC66" s="84">
        <v>258</v>
      </c>
      <c r="AD66" s="84"/>
      <c r="AE66" s="84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47"/>
      <c r="AR66" s="47"/>
      <c r="AS66" s="47"/>
    </row>
    <row r="67" spans="1:45" s="23" customFormat="1" ht="15" customHeight="1" x14ac:dyDescent="0.3">
      <c r="A67" s="38">
        <v>65</v>
      </c>
      <c r="B67" s="86" t="s">
        <v>73</v>
      </c>
      <c r="C67" s="132">
        <v>2006</v>
      </c>
      <c r="D67" s="87" t="s">
        <v>19</v>
      </c>
      <c r="E67" s="86">
        <v>189</v>
      </c>
      <c r="F67" s="86">
        <v>242</v>
      </c>
      <c r="G67" s="86">
        <v>320</v>
      </c>
      <c r="H67" s="86">
        <v>25.7</v>
      </c>
      <c r="I67" s="86">
        <v>250</v>
      </c>
      <c r="J67" s="19">
        <f t="shared" si="33"/>
        <v>10.8</v>
      </c>
      <c r="K67" s="20">
        <f t="shared" si="24"/>
        <v>3.1125000000000003</v>
      </c>
      <c r="L67" s="20">
        <f t="shared" si="25"/>
        <v>14.5</v>
      </c>
      <c r="M67" s="20">
        <f t="shared" si="26"/>
        <v>53.359999999999992</v>
      </c>
      <c r="N67" s="21">
        <f t="shared" si="27"/>
        <v>14.5</v>
      </c>
      <c r="O67" s="22">
        <f t="shared" si="28"/>
        <v>96.272499999999994</v>
      </c>
      <c r="P67" s="20" t="str">
        <f t="shared" si="29"/>
        <v>D</v>
      </c>
      <c r="Q67" s="20" t="str">
        <f t="shared" si="30"/>
        <v>D</v>
      </c>
      <c r="R67" s="20" t="str">
        <f t="shared" si="32"/>
        <v>D</v>
      </c>
      <c r="S67" s="20" t="str">
        <f t="shared" si="32"/>
        <v>C</v>
      </c>
      <c r="T67" s="20" t="str">
        <f t="shared" si="32"/>
        <v>D</v>
      </c>
      <c r="U67" s="45" t="str">
        <f t="shared" si="31"/>
        <v>D</v>
      </c>
      <c r="V67" s="43"/>
      <c r="W67" s="17" t="s">
        <v>62</v>
      </c>
      <c r="X67" s="78">
        <v>39797</v>
      </c>
      <c r="Y67" s="17">
        <v>195</v>
      </c>
      <c r="Z67" s="17">
        <v>251</v>
      </c>
      <c r="AA67" s="84">
        <v>342</v>
      </c>
      <c r="AB67" s="84">
        <v>21.8</v>
      </c>
      <c r="AC67" s="84">
        <v>295</v>
      </c>
      <c r="AD67" s="84"/>
      <c r="AE67" s="84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47"/>
      <c r="AR67" s="47"/>
      <c r="AS67" s="47"/>
    </row>
    <row r="68" spans="1:45" s="23" customFormat="1" ht="15" customHeight="1" x14ac:dyDescent="0.3">
      <c r="A68" s="38">
        <v>66</v>
      </c>
      <c r="B68" s="95" t="s">
        <v>45</v>
      </c>
      <c r="C68" s="132">
        <v>2006</v>
      </c>
      <c r="D68" s="87" t="s">
        <v>19</v>
      </c>
      <c r="E68" s="86">
        <v>193</v>
      </c>
      <c r="F68" s="86">
        <v>252</v>
      </c>
      <c r="G68" s="86">
        <v>334</v>
      </c>
      <c r="H68" s="86">
        <v>17</v>
      </c>
      <c r="I68" s="86">
        <v>281</v>
      </c>
      <c r="J68" s="19">
        <f t="shared" si="33"/>
        <v>21.6</v>
      </c>
      <c r="K68" s="20">
        <f t="shared" si="24"/>
        <v>23.862500000000001</v>
      </c>
      <c r="L68" s="20">
        <f t="shared" si="25"/>
        <v>55.1</v>
      </c>
      <c r="M68" s="20">
        <f t="shared" si="26"/>
        <v>2.9</v>
      </c>
      <c r="N68" s="21">
        <f t="shared" si="27"/>
        <v>59.449999999999996</v>
      </c>
      <c r="O68" s="22">
        <f t="shared" si="28"/>
        <v>162.91249999999999</v>
      </c>
      <c r="P68" s="20" t="str">
        <f t="shared" si="29"/>
        <v>D</v>
      </c>
      <c r="Q68" s="20" t="str">
        <f t="shared" si="30"/>
        <v>D</v>
      </c>
      <c r="R68" s="20" t="str">
        <f t="shared" si="32"/>
        <v>C</v>
      </c>
      <c r="S68" s="20" t="str">
        <f t="shared" si="32"/>
        <v>D</v>
      </c>
      <c r="T68" s="20" t="str">
        <f t="shared" si="32"/>
        <v>C</v>
      </c>
      <c r="U68" s="45" t="str">
        <f t="shared" si="31"/>
        <v>D</v>
      </c>
      <c r="V68" s="43"/>
      <c r="W68" s="27" t="s">
        <v>143</v>
      </c>
      <c r="X68" s="78">
        <v>39850</v>
      </c>
      <c r="Y68" s="17">
        <v>194.5</v>
      </c>
      <c r="Z68" s="17">
        <v>257</v>
      </c>
      <c r="AA68" s="84">
        <v>330</v>
      </c>
      <c r="AB68" s="84">
        <v>21.8</v>
      </c>
      <c r="AC68" s="84">
        <v>246</v>
      </c>
      <c r="AD68" s="84"/>
      <c r="AE68" s="84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47"/>
      <c r="AR68" s="47"/>
      <c r="AS68" s="47"/>
    </row>
    <row r="69" spans="1:45" s="23" customFormat="1" ht="15" customHeight="1" x14ac:dyDescent="0.3">
      <c r="A69" s="38">
        <v>67</v>
      </c>
      <c r="B69" s="128" t="s">
        <v>147</v>
      </c>
      <c r="C69" s="132">
        <v>2007</v>
      </c>
      <c r="D69" s="87" t="s">
        <v>19</v>
      </c>
      <c r="E69" s="86">
        <v>189</v>
      </c>
      <c r="F69" s="86">
        <v>245</v>
      </c>
      <c r="G69" s="86">
        <v>340</v>
      </c>
      <c r="H69" s="86">
        <v>23.1</v>
      </c>
      <c r="I69" s="86">
        <v>291</v>
      </c>
      <c r="J69" s="19">
        <f t="shared" si="33"/>
        <v>10.8</v>
      </c>
      <c r="K69" s="20">
        <f t="shared" ref="K69:K132" si="34">MAX(0,(F69-240.5)*4.15)*0.5</f>
        <v>9.3375000000000004</v>
      </c>
      <c r="L69" s="20">
        <f t="shared" ref="L69:L132" si="35">MAX(0,(G69-315)*2.9)</f>
        <v>72.5</v>
      </c>
      <c r="M69" s="20">
        <f t="shared" ref="M69:M132" si="36">MAX(0,(H69-16.5)*5.8)</f>
        <v>38.280000000000008</v>
      </c>
      <c r="N69" s="21">
        <f t="shared" ref="N69:N132" si="37">MAX(0,(I69-240)*1.45)</f>
        <v>73.95</v>
      </c>
      <c r="O69" s="22">
        <f t="shared" ref="O69:O132" si="38">SUM(J69:N69)</f>
        <v>204.86750000000001</v>
      </c>
      <c r="P69" s="20" t="str">
        <f t="shared" ref="P69:P132" si="39">IF(J69&gt;=80/2,"A",IF(J69&gt;=60/2,"B",IF(J69&gt;=50/2,"C","D")))</f>
        <v>D</v>
      </c>
      <c r="Q69" s="20" t="str">
        <f t="shared" ref="Q69:Q132" si="40">IF(J69&gt;=80/2,"A",IF(J69&gt;=60/2,"B",IF(J69&gt;=50/2,"C","D")))</f>
        <v>D</v>
      </c>
      <c r="R69" s="20" t="str">
        <f t="shared" si="32"/>
        <v>B</v>
      </c>
      <c r="S69" s="20" t="str">
        <f t="shared" si="32"/>
        <v>D</v>
      </c>
      <c r="T69" s="20" t="str">
        <f t="shared" si="32"/>
        <v>B</v>
      </c>
      <c r="U69" s="45" t="str">
        <f t="shared" ref="U69:U99" si="41">IF(O69&gt;=290,"A",IF(O69&gt;=240,"B",IF(O69&gt;=200,"C","D")))</f>
        <v>C</v>
      </c>
      <c r="V69" s="43"/>
      <c r="W69" s="27" t="s">
        <v>144</v>
      </c>
      <c r="X69" s="78">
        <v>39429</v>
      </c>
      <c r="Y69" s="17">
        <v>192</v>
      </c>
      <c r="Z69" s="17">
        <v>253</v>
      </c>
      <c r="AA69" s="84">
        <v>338</v>
      </c>
      <c r="AB69" s="84">
        <v>30.4</v>
      </c>
      <c r="AC69" s="84">
        <v>284</v>
      </c>
      <c r="AD69" s="84"/>
      <c r="AE69" s="84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26"/>
      <c r="AR69" s="26"/>
      <c r="AS69" s="47"/>
    </row>
    <row r="70" spans="1:45" s="23" customFormat="1" ht="15" customHeight="1" x14ac:dyDescent="0.3">
      <c r="A70" s="38">
        <v>68</v>
      </c>
      <c r="B70" s="95" t="s">
        <v>148</v>
      </c>
      <c r="C70" s="132">
        <v>2008</v>
      </c>
      <c r="D70" s="87" t="s">
        <v>19</v>
      </c>
      <c r="E70" s="86">
        <v>190</v>
      </c>
      <c r="F70" s="86">
        <v>245</v>
      </c>
      <c r="G70" s="86">
        <v>324</v>
      </c>
      <c r="H70" s="86">
        <v>20.7</v>
      </c>
      <c r="I70" s="86">
        <v>276</v>
      </c>
      <c r="J70" s="19">
        <f t="shared" si="33"/>
        <v>13.5</v>
      </c>
      <c r="K70" s="20">
        <f t="shared" si="34"/>
        <v>9.3375000000000004</v>
      </c>
      <c r="L70" s="20">
        <f t="shared" si="35"/>
        <v>26.099999999999998</v>
      </c>
      <c r="M70" s="20">
        <f t="shared" si="36"/>
        <v>24.359999999999996</v>
      </c>
      <c r="N70" s="21">
        <f t="shared" si="37"/>
        <v>52.199999999999996</v>
      </c>
      <c r="O70" s="22">
        <f t="shared" si="38"/>
        <v>125.4975</v>
      </c>
      <c r="P70" s="20" t="str">
        <f t="shared" si="39"/>
        <v>D</v>
      </c>
      <c r="Q70" s="20" t="str">
        <f t="shared" si="40"/>
        <v>D</v>
      </c>
      <c r="R70" s="20" t="str">
        <f t="shared" si="32"/>
        <v>D</v>
      </c>
      <c r="S70" s="20" t="str">
        <f t="shared" si="32"/>
        <v>D</v>
      </c>
      <c r="T70" s="20" t="str">
        <f t="shared" si="32"/>
        <v>C</v>
      </c>
      <c r="U70" s="45" t="str">
        <f t="shared" si="41"/>
        <v>D</v>
      </c>
      <c r="V70" s="46"/>
      <c r="W70" s="134" t="s">
        <v>19</v>
      </c>
      <c r="X70" s="55"/>
      <c r="Y70" s="17"/>
      <c r="Z70" s="17"/>
      <c r="AA70" s="84"/>
      <c r="AB70" s="84"/>
      <c r="AC70" s="84"/>
      <c r="AD70" s="84"/>
      <c r="AE70" s="84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26"/>
      <c r="AR70" s="26"/>
      <c r="AS70" s="47"/>
    </row>
    <row r="71" spans="1:45" s="23" customFormat="1" ht="15" customHeight="1" x14ac:dyDescent="0.3">
      <c r="A71" s="38">
        <v>69</v>
      </c>
      <c r="B71" s="86" t="s">
        <v>41</v>
      </c>
      <c r="C71" s="132">
        <v>2009</v>
      </c>
      <c r="D71" s="87" t="s">
        <v>19</v>
      </c>
      <c r="E71" s="86">
        <v>204</v>
      </c>
      <c r="F71" s="86">
        <v>272</v>
      </c>
      <c r="G71" s="86">
        <v>344</v>
      </c>
      <c r="H71" s="138">
        <v>24.5</v>
      </c>
      <c r="I71" s="86">
        <v>259</v>
      </c>
      <c r="J71" s="19">
        <f t="shared" si="33"/>
        <v>51.300000000000004</v>
      </c>
      <c r="K71" s="20">
        <f t="shared" si="34"/>
        <v>65.362500000000011</v>
      </c>
      <c r="L71" s="20">
        <f t="shared" si="35"/>
        <v>84.1</v>
      </c>
      <c r="M71" s="20">
        <f t="shared" si="36"/>
        <v>46.4</v>
      </c>
      <c r="N71" s="21">
        <f t="shared" si="37"/>
        <v>27.55</v>
      </c>
      <c r="O71" s="22">
        <f t="shared" si="38"/>
        <v>274.71250000000003</v>
      </c>
      <c r="P71" s="20" t="str">
        <f t="shared" si="39"/>
        <v>A</v>
      </c>
      <c r="Q71" s="20" t="str">
        <f t="shared" si="40"/>
        <v>A</v>
      </c>
      <c r="R71" s="20" t="str">
        <f t="shared" si="32"/>
        <v>A</v>
      </c>
      <c r="S71" s="20" t="str">
        <f t="shared" si="32"/>
        <v>D</v>
      </c>
      <c r="T71" s="20" t="str">
        <f t="shared" si="32"/>
        <v>D</v>
      </c>
      <c r="U71" s="45" t="str">
        <f t="shared" si="41"/>
        <v>B</v>
      </c>
      <c r="V71" s="46"/>
      <c r="W71" s="17" t="s">
        <v>146</v>
      </c>
      <c r="X71" s="78">
        <v>38854</v>
      </c>
      <c r="Y71" s="17">
        <v>197</v>
      </c>
      <c r="Z71" s="17">
        <v>262</v>
      </c>
      <c r="AA71" s="84">
        <v>352</v>
      </c>
      <c r="AB71" s="84">
        <v>31.4</v>
      </c>
      <c r="AC71" s="84">
        <v>291</v>
      </c>
      <c r="AD71" s="84"/>
      <c r="AE71" s="84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47"/>
      <c r="AR71" s="47"/>
      <c r="AS71" s="47"/>
    </row>
    <row r="72" spans="1:45" s="23" customFormat="1" ht="15" customHeight="1" x14ac:dyDescent="0.3">
      <c r="A72" s="38">
        <v>70</v>
      </c>
      <c r="B72" s="86" t="s">
        <v>149</v>
      </c>
      <c r="C72" s="132">
        <v>2008</v>
      </c>
      <c r="D72" s="87" t="s">
        <v>19</v>
      </c>
      <c r="E72" s="86">
        <v>192</v>
      </c>
      <c r="F72" s="86">
        <v>254</v>
      </c>
      <c r="G72" s="86">
        <v>338</v>
      </c>
      <c r="H72" s="86">
        <v>20.8</v>
      </c>
      <c r="I72" s="86">
        <v>279</v>
      </c>
      <c r="J72" s="19">
        <f t="shared" si="33"/>
        <v>18.900000000000002</v>
      </c>
      <c r="K72" s="20">
        <f t="shared" si="34"/>
        <v>28.012500000000003</v>
      </c>
      <c r="L72" s="20">
        <f t="shared" si="35"/>
        <v>66.7</v>
      </c>
      <c r="M72" s="20">
        <f t="shared" si="36"/>
        <v>24.940000000000005</v>
      </c>
      <c r="N72" s="21">
        <f t="shared" si="37"/>
        <v>56.55</v>
      </c>
      <c r="O72" s="22">
        <f t="shared" si="38"/>
        <v>195.10250000000002</v>
      </c>
      <c r="P72" s="20" t="str">
        <f t="shared" si="39"/>
        <v>D</v>
      </c>
      <c r="Q72" s="20" t="str">
        <f t="shared" si="40"/>
        <v>D</v>
      </c>
      <c r="R72" s="20" t="str">
        <f t="shared" si="32"/>
        <v>B</v>
      </c>
      <c r="S72" s="20" t="str">
        <f t="shared" si="32"/>
        <v>D</v>
      </c>
      <c r="T72" s="20" t="str">
        <f t="shared" si="32"/>
        <v>C</v>
      </c>
      <c r="U72" s="45" t="str">
        <f t="shared" si="41"/>
        <v>D</v>
      </c>
      <c r="V72" s="43"/>
      <c r="W72" s="17" t="s">
        <v>73</v>
      </c>
      <c r="X72" s="78">
        <v>38894</v>
      </c>
      <c r="Y72" s="17">
        <v>189</v>
      </c>
      <c r="Z72" s="17">
        <v>242</v>
      </c>
      <c r="AA72" s="84">
        <v>320</v>
      </c>
      <c r="AB72" s="84">
        <v>25.7</v>
      </c>
      <c r="AC72" s="84">
        <v>250</v>
      </c>
      <c r="AD72" s="84"/>
      <c r="AE72" s="84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26"/>
      <c r="AR72" s="26"/>
      <c r="AS72" s="47"/>
    </row>
    <row r="73" spans="1:45" s="23" customFormat="1" ht="15" customHeight="1" x14ac:dyDescent="0.3">
      <c r="A73" s="38">
        <v>71</v>
      </c>
      <c r="B73" s="86" t="s">
        <v>75</v>
      </c>
      <c r="C73" s="132">
        <v>2008</v>
      </c>
      <c r="D73" s="87" t="s">
        <v>19</v>
      </c>
      <c r="E73" s="86">
        <v>189</v>
      </c>
      <c r="F73" s="86">
        <v>247</v>
      </c>
      <c r="G73" s="86">
        <v>318</v>
      </c>
      <c r="H73" s="86">
        <v>22.8</v>
      </c>
      <c r="I73" s="86">
        <v>260</v>
      </c>
      <c r="J73" s="19">
        <f t="shared" si="33"/>
        <v>10.8</v>
      </c>
      <c r="K73" s="20">
        <f t="shared" si="34"/>
        <v>13.487500000000001</v>
      </c>
      <c r="L73" s="20">
        <f t="shared" si="35"/>
        <v>8.6999999999999993</v>
      </c>
      <c r="M73" s="20">
        <f t="shared" si="36"/>
        <v>36.540000000000006</v>
      </c>
      <c r="N73" s="21">
        <f t="shared" si="37"/>
        <v>29</v>
      </c>
      <c r="O73" s="22">
        <f t="shared" si="38"/>
        <v>98.527500000000003</v>
      </c>
      <c r="P73" s="20" t="str">
        <f t="shared" si="39"/>
        <v>D</v>
      </c>
      <c r="Q73" s="20" t="str">
        <f t="shared" si="40"/>
        <v>D</v>
      </c>
      <c r="R73" s="20" t="str">
        <f t="shared" si="32"/>
        <v>D</v>
      </c>
      <c r="S73" s="20" t="str">
        <f t="shared" si="32"/>
        <v>D</v>
      </c>
      <c r="T73" s="20" t="str">
        <f t="shared" si="32"/>
        <v>D</v>
      </c>
      <c r="U73" s="45" t="str">
        <f t="shared" si="41"/>
        <v>D</v>
      </c>
      <c r="V73" s="43"/>
      <c r="W73" s="27" t="s">
        <v>45</v>
      </c>
      <c r="X73" s="78">
        <v>38952</v>
      </c>
      <c r="Y73" s="17">
        <v>193</v>
      </c>
      <c r="Z73" s="17">
        <v>252</v>
      </c>
      <c r="AA73" s="84">
        <v>334</v>
      </c>
      <c r="AB73" s="84">
        <v>17</v>
      </c>
      <c r="AC73" s="84">
        <v>281</v>
      </c>
      <c r="AD73" s="84"/>
      <c r="AE73" s="84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47"/>
      <c r="AR73" s="47"/>
      <c r="AS73" s="47"/>
    </row>
    <row r="74" spans="1:45" s="23" customFormat="1" ht="15" customHeight="1" x14ac:dyDescent="0.3">
      <c r="A74" s="38">
        <v>72</v>
      </c>
      <c r="B74" s="86" t="s">
        <v>33</v>
      </c>
      <c r="C74" s="132">
        <v>2010</v>
      </c>
      <c r="D74" s="87" t="s">
        <v>19</v>
      </c>
      <c r="E74" s="86">
        <v>192</v>
      </c>
      <c r="F74" s="86">
        <v>249</v>
      </c>
      <c r="G74" s="86">
        <v>340</v>
      </c>
      <c r="H74" s="86">
        <v>18.5</v>
      </c>
      <c r="I74" s="86">
        <v>278</v>
      </c>
      <c r="J74" s="19">
        <f t="shared" si="33"/>
        <v>18.900000000000002</v>
      </c>
      <c r="K74" s="20">
        <f t="shared" si="34"/>
        <v>17.637500000000003</v>
      </c>
      <c r="L74" s="20">
        <f t="shared" si="35"/>
        <v>72.5</v>
      </c>
      <c r="M74" s="20">
        <f t="shared" si="36"/>
        <v>11.6</v>
      </c>
      <c r="N74" s="21">
        <f t="shared" si="37"/>
        <v>55.1</v>
      </c>
      <c r="O74" s="22">
        <f t="shared" si="38"/>
        <v>175.73750000000001</v>
      </c>
      <c r="P74" s="20" t="str">
        <f t="shared" si="39"/>
        <v>D</v>
      </c>
      <c r="Q74" s="20" t="str">
        <f t="shared" si="40"/>
        <v>D</v>
      </c>
      <c r="R74" s="20" t="str">
        <f t="shared" si="32"/>
        <v>B</v>
      </c>
      <c r="S74" s="20" t="str">
        <f t="shared" si="32"/>
        <v>D</v>
      </c>
      <c r="T74" s="20" t="str">
        <f t="shared" si="32"/>
        <v>C</v>
      </c>
      <c r="U74" s="45" t="str">
        <f t="shared" si="41"/>
        <v>D</v>
      </c>
      <c r="V74" s="43"/>
      <c r="W74" s="44" t="s">
        <v>147</v>
      </c>
      <c r="X74" s="78">
        <v>39214</v>
      </c>
      <c r="Y74" s="17">
        <v>189</v>
      </c>
      <c r="Z74" s="17">
        <v>245</v>
      </c>
      <c r="AA74" s="84">
        <v>340</v>
      </c>
      <c r="AB74" s="84">
        <v>23.1</v>
      </c>
      <c r="AC74" s="84">
        <v>291</v>
      </c>
      <c r="AD74" s="84"/>
      <c r="AE74" s="84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47"/>
      <c r="AR74" s="47"/>
      <c r="AS74" s="47"/>
    </row>
    <row r="75" spans="1:45" s="23" customFormat="1" ht="15" customHeight="1" x14ac:dyDescent="0.3">
      <c r="A75" s="38">
        <v>73</v>
      </c>
      <c r="B75" s="140" t="s">
        <v>26</v>
      </c>
      <c r="C75" s="132">
        <v>2005</v>
      </c>
      <c r="D75" s="87" t="s">
        <v>152</v>
      </c>
      <c r="E75" s="86">
        <v>190</v>
      </c>
      <c r="F75" s="86">
        <v>250</v>
      </c>
      <c r="G75" s="86">
        <v>340</v>
      </c>
      <c r="H75" s="86">
        <v>23.4</v>
      </c>
      <c r="I75" s="86">
        <v>277</v>
      </c>
      <c r="J75" s="19">
        <f t="shared" si="33"/>
        <v>13.5</v>
      </c>
      <c r="K75" s="20">
        <f t="shared" si="34"/>
        <v>19.712500000000002</v>
      </c>
      <c r="L75" s="20">
        <f t="shared" si="35"/>
        <v>72.5</v>
      </c>
      <c r="M75" s="20">
        <f t="shared" si="36"/>
        <v>40.019999999999989</v>
      </c>
      <c r="N75" s="21">
        <f t="shared" si="37"/>
        <v>53.65</v>
      </c>
      <c r="O75" s="22">
        <f t="shared" si="38"/>
        <v>199.38249999999999</v>
      </c>
      <c r="P75" s="20" t="str">
        <f t="shared" si="39"/>
        <v>D</v>
      </c>
      <c r="Q75" s="20" t="str">
        <f t="shared" si="40"/>
        <v>D</v>
      </c>
      <c r="R75" s="20" t="str">
        <f t="shared" si="32"/>
        <v>B</v>
      </c>
      <c r="S75" s="20" t="str">
        <f t="shared" si="32"/>
        <v>D</v>
      </c>
      <c r="T75" s="20" t="str">
        <f t="shared" si="32"/>
        <v>C</v>
      </c>
      <c r="U75" s="45" t="str">
        <f t="shared" si="41"/>
        <v>D</v>
      </c>
      <c r="V75" s="46"/>
      <c r="W75" s="27" t="s">
        <v>148</v>
      </c>
      <c r="X75" s="78">
        <v>39524</v>
      </c>
      <c r="Y75" s="17">
        <v>190</v>
      </c>
      <c r="Z75" s="17">
        <v>245</v>
      </c>
      <c r="AA75" s="84">
        <v>324</v>
      </c>
      <c r="AB75" s="84">
        <v>20.7</v>
      </c>
      <c r="AC75" s="84">
        <v>276</v>
      </c>
      <c r="AD75" s="84"/>
      <c r="AE75" s="84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47"/>
      <c r="AR75" s="47"/>
      <c r="AS75" s="47"/>
    </row>
    <row r="76" spans="1:45" s="23" customFormat="1" ht="15" customHeight="1" x14ac:dyDescent="0.3">
      <c r="A76" s="38">
        <v>74</v>
      </c>
      <c r="B76" s="95" t="s">
        <v>55</v>
      </c>
      <c r="C76" s="132">
        <v>2008</v>
      </c>
      <c r="D76" s="87" t="s">
        <v>152</v>
      </c>
      <c r="E76" s="86">
        <v>193</v>
      </c>
      <c r="F76" s="86">
        <v>247</v>
      </c>
      <c r="G76" s="86">
        <v>328</v>
      </c>
      <c r="H76" s="86">
        <v>18.8</v>
      </c>
      <c r="I76" s="86">
        <v>277</v>
      </c>
      <c r="J76" s="19">
        <f t="shared" si="33"/>
        <v>21.6</v>
      </c>
      <c r="K76" s="20">
        <f t="shared" si="34"/>
        <v>13.487500000000001</v>
      </c>
      <c r="L76" s="20">
        <f t="shared" si="35"/>
        <v>37.699999999999996</v>
      </c>
      <c r="M76" s="20">
        <f t="shared" si="36"/>
        <v>13.340000000000003</v>
      </c>
      <c r="N76" s="21">
        <f t="shared" si="37"/>
        <v>53.65</v>
      </c>
      <c r="O76" s="22">
        <f t="shared" si="38"/>
        <v>139.7775</v>
      </c>
      <c r="P76" s="20" t="str">
        <f t="shared" si="39"/>
        <v>D</v>
      </c>
      <c r="Q76" s="20" t="str">
        <f t="shared" si="40"/>
        <v>D</v>
      </c>
      <c r="R76" s="20" t="str">
        <f t="shared" si="32"/>
        <v>D</v>
      </c>
      <c r="S76" s="20" t="str">
        <f t="shared" si="32"/>
        <v>D</v>
      </c>
      <c r="T76" s="20" t="str">
        <f t="shared" si="32"/>
        <v>C</v>
      </c>
      <c r="U76" s="45" t="str">
        <f t="shared" si="41"/>
        <v>D</v>
      </c>
      <c r="V76" s="46"/>
      <c r="W76" s="17" t="s">
        <v>41</v>
      </c>
      <c r="X76" s="78">
        <v>39965</v>
      </c>
      <c r="Y76" s="17">
        <v>204</v>
      </c>
      <c r="Z76" s="17">
        <v>272</v>
      </c>
      <c r="AA76" s="84">
        <v>344</v>
      </c>
      <c r="AB76" s="84">
        <v>24.5</v>
      </c>
      <c r="AC76" s="84">
        <v>259</v>
      </c>
      <c r="AD76" s="84"/>
      <c r="AE76" s="84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26"/>
      <c r="AR76" s="47"/>
      <c r="AS76" s="47"/>
    </row>
    <row r="77" spans="1:45" s="23" customFormat="1" ht="15" customHeight="1" x14ac:dyDescent="0.3">
      <c r="A77" s="38">
        <v>75</v>
      </c>
      <c r="B77" s="86" t="s">
        <v>153</v>
      </c>
      <c r="C77" s="132">
        <v>2010</v>
      </c>
      <c r="D77" s="87" t="s">
        <v>152</v>
      </c>
      <c r="E77" s="86">
        <v>190</v>
      </c>
      <c r="F77" s="86">
        <v>255</v>
      </c>
      <c r="G77" s="86">
        <v>334</v>
      </c>
      <c r="H77" s="86">
        <v>19.100000000000001</v>
      </c>
      <c r="I77" s="86">
        <v>246</v>
      </c>
      <c r="J77" s="19">
        <f t="shared" si="33"/>
        <v>13.5</v>
      </c>
      <c r="K77" s="20">
        <f t="shared" si="34"/>
        <v>30.087500000000002</v>
      </c>
      <c r="L77" s="20">
        <f t="shared" si="35"/>
        <v>55.1</v>
      </c>
      <c r="M77" s="20">
        <f t="shared" si="36"/>
        <v>15.080000000000007</v>
      </c>
      <c r="N77" s="21">
        <f t="shared" si="37"/>
        <v>8.6999999999999993</v>
      </c>
      <c r="O77" s="22">
        <f t="shared" si="38"/>
        <v>122.46750000000002</v>
      </c>
      <c r="P77" s="20" t="str">
        <f t="shared" si="39"/>
        <v>D</v>
      </c>
      <c r="Q77" s="20" t="str">
        <f t="shared" si="40"/>
        <v>D</v>
      </c>
      <c r="R77" s="20" t="str">
        <f t="shared" si="32"/>
        <v>C</v>
      </c>
      <c r="S77" s="20" t="str">
        <f t="shared" si="32"/>
        <v>D</v>
      </c>
      <c r="T77" s="20" t="str">
        <f t="shared" si="32"/>
        <v>D</v>
      </c>
      <c r="U77" s="45" t="str">
        <f t="shared" si="41"/>
        <v>D</v>
      </c>
      <c r="V77" s="46"/>
      <c r="W77" s="17" t="s">
        <v>149</v>
      </c>
      <c r="X77" s="78">
        <v>39675</v>
      </c>
      <c r="Y77" s="17">
        <v>192</v>
      </c>
      <c r="Z77" s="17">
        <v>254</v>
      </c>
      <c r="AA77" s="84">
        <v>338</v>
      </c>
      <c r="AB77" s="84">
        <v>20.8</v>
      </c>
      <c r="AC77" s="84">
        <v>279</v>
      </c>
      <c r="AD77" s="84"/>
      <c r="AE77" s="84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47"/>
      <c r="AR77" s="47"/>
      <c r="AS77" s="47"/>
    </row>
    <row r="78" spans="1:45" s="23" customFormat="1" ht="15" customHeight="1" x14ac:dyDescent="0.3">
      <c r="A78" s="38">
        <v>76</v>
      </c>
      <c r="B78" s="86" t="s">
        <v>32</v>
      </c>
      <c r="C78" s="132">
        <v>2007</v>
      </c>
      <c r="D78" s="87" t="s">
        <v>152</v>
      </c>
      <c r="E78" s="86">
        <v>196</v>
      </c>
      <c r="F78" s="86">
        <v>258</v>
      </c>
      <c r="G78" s="86">
        <v>332</v>
      </c>
      <c r="H78" s="86">
        <v>20.8</v>
      </c>
      <c r="I78" s="86">
        <v>282</v>
      </c>
      <c r="J78" s="19">
        <f t="shared" si="33"/>
        <v>29.700000000000003</v>
      </c>
      <c r="K78" s="20">
        <f t="shared" si="34"/>
        <v>36.3125</v>
      </c>
      <c r="L78" s="20">
        <f t="shared" si="35"/>
        <v>49.3</v>
      </c>
      <c r="M78" s="20">
        <f t="shared" si="36"/>
        <v>24.940000000000005</v>
      </c>
      <c r="N78" s="21">
        <f t="shared" si="37"/>
        <v>60.9</v>
      </c>
      <c r="O78" s="22">
        <f t="shared" si="38"/>
        <v>201.1525</v>
      </c>
      <c r="P78" s="20" t="str">
        <f t="shared" si="39"/>
        <v>C</v>
      </c>
      <c r="Q78" s="20" t="str">
        <f t="shared" si="40"/>
        <v>C</v>
      </c>
      <c r="R78" s="20" t="str">
        <f t="shared" si="32"/>
        <v>D</v>
      </c>
      <c r="S78" s="20" t="str">
        <f t="shared" si="32"/>
        <v>D</v>
      </c>
      <c r="T78" s="20" t="str">
        <f t="shared" si="32"/>
        <v>B</v>
      </c>
      <c r="U78" s="45" t="str">
        <f t="shared" si="41"/>
        <v>C</v>
      </c>
      <c r="V78" s="43"/>
      <c r="W78" s="17" t="s">
        <v>75</v>
      </c>
      <c r="X78" s="78">
        <v>39511</v>
      </c>
      <c r="Y78" s="17">
        <v>189</v>
      </c>
      <c r="Z78" s="17">
        <v>247</v>
      </c>
      <c r="AA78" s="84">
        <v>318</v>
      </c>
      <c r="AB78" s="84">
        <v>22.8</v>
      </c>
      <c r="AC78" s="84">
        <v>260</v>
      </c>
      <c r="AD78" s="84"/>
      <c r="AE78" s="84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47"/>
      <c r="AR78" s="47"/>
      <c r="AS78" s="47"/>
    </row>
    <row r="79" spans="1:45" s="23" customFormat="1" ht="15" customHeight="1" x14ac:dyDescent="0.3">
      <c r="A79" s="48">
        <v>77</v>
      </c>
      <c r="B79" s="95" t="s">
        <v>154</v>
      </c>
      <c r="C79" s="132">
        <v>2010</v>
      </c>
      <c r="D79" s="87" t="s">
        <v>152</v>
      </c>
      <c r="E79" s="86">
        <v>192</v>
      </c>
      <c r="F79" s="86">
        <v>258</v>
      </c>
      <c r="G79" s="86">
        <v>338</v>
      </c>
      <c r="H79" s="86">
        <v>21.8</v>
      </c>
      <c r="I79" s="86">
        <v>260</v>
      </c>
      <c r="J79" s="19">
        <f t="shared" si="33"/>
        <v>18.900000000000002</v>
      </c>
      <c r="K79" s="20">
        <f t="shared" si="34"/>
        <v>36.3125</v>
      </c>
      <c r="L79" s="20">
        <f t="shared" si="35"/>
        <v>66.7</v>
      </c>
      <c r="M79" s="20">
        <f t="shared" si="36"/>
        <v>30.740000000000002</v>
      </c>
      <c r="N79" s="21">
        <f t="shared" si="37"/>
        <v>29</v>
      </c>
      <c r="O79" s="22">
        <f t="shared" si="38"/>
        <v>181.6525</v>
      </c>
      <c r="P79" s="20" t="str">
        <f t="shared" si="39"/>
        <v>D</v>
      </c>
      <c r="Q79" s="20" t="str">
        <f t="shared" si="40"/>
        <v>D</v>
      </c>
      <c r="R79" s="20" t="str">
        <f t="shared" si="32"/>
        <v>B</v>
      </c>
      <c r="S79" s="20" t="str">
        <f t="shared" si="32"/>
        <v>D</v>
      </c>
      <c r="T79" s="20" t="str">
        <f t="shared" si="32"/>
        <v>D</v>
      </c>
      <c r="U79" s="45" t="str">
        <f t="shared" si="41"/>
        <v>D</v>
      </c>
      <c r="V79" s="43"/>
      <c r="W79" s="17" t="s">
        <v>33</v>
      </c>
      <c r="X79" s="55" t="s">
        <v>150</v>
      </c>
      <c r="Y79" s="17">
        <v>192</v>
      </c>
      <c r="Z79" s="17">
        <v>249</v>
      </c>
      <c r="AA79" s="84">
        <v>340</v>
      </c>
      <c r="AB79" s="84">
        <v>18.5</v>
      </c>
      <c r="AC79" s="84">
        <v>278</v>
      </c>
      <c r="AD79" s="84"/>
      <c r="AE79" s="84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26"/>
      <c r="AR79" s="26"/>
      <c r="AS79" s="47"/>
    </row>
    <row r="80" spans="1:45" s="23" customFormat="1" ht="15" customHeight="1" thickBot="1" x14ac:dyDescent="0.35">
      <c r="A80" s="38">
        <v>78</v>
      </c>
      <c r="B80" s="95" t="s">
        <v>157</v>
      </c>
      <c r="C80" s="132">
        <v>2005</v>
      </c>
      <c r="D80" s="146" t="s">
        <v>156</v>
      </c>
      <c r="E80" s="86">
        <v>201</v>
      </c>
      <c r="F80" s="86">
        <v>260</v>
      </c>
      <c r="G80" s="86">
        <v>352</v>
      </c>
      <c r="H80" s="86">
        <v>26</v>
      </c>
      <c r="I80" s="86">
        <v>272</v>
      </c>
      <c r="J80" s="142">
        <f t="shared" si="33"/>
        <v>43.2</v>
      </c>
      <c r="K80" s="31">
        <f t="shared" si="34"/>
        <v>40.462500000000006</v>
      </c>
      <c r="L80" s="31">
        <f t="shared" si="35"/>
        <v>107.3</v>
      </c>
      <c r="M80" s="31">
        <f t="shared" si="36"/>
        <v>55.1</v>
      </c>
      <c r="N80" s="32">
        <f t="shared" si="37"/>
        <v>46.4</v>
      </c>
      <c r="O80" s="33">
        <f t="shared" si="38"/>
        <v>292.46249999999998</v>
      </c>
      <c r="P80" s="31" t="str">
        <f t="shared" si="39"/>
        <v>A</v>
      </c>
      <c r="Q80" s="31" t="str">
        <f t="shared" si="40"/>
        <v>A</v>
      </c>
      <c r="R80" s="31" t="str">
        <f t="shared" si="32"/>
        <v>A</v>
      </c>
      <c r="S80" s="31" t="str">
        <f t="shared" si="32"/>
        <v>C</v>
      </c>
      <c r="T80" s="31" t="str">
        <f t="shared" si="32"/>
        <v>D</v>
      </c>
      <c r="U80" s="148" t="str">
        <f t="shared" si="41"/>
        <v>A</v>
      </c>
      <c r="V80" s="43"/>
      <c r="W80" s="137" t="s">
        <v>151</v>
      </c>
      <c r="X80" s="55"/>
      <c r="Y80" s="17"/>
      <c r="Z80" s="17"/>
      <c r="AA80" s="84"/>
      <c r="AB80" s="84"/>
      <c r="AC80" s="84"/>
      <c r="AD80" s="84"/>
      <c r="AE80" s="84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47"/>
      <c r="AR80" s="47"/>
      <c r="AS80" s="47"/>
    </row>
    <row r="81" spans="1:45" s="23" customFormat="1" ht="15" customHeight="1" thickTop="1" x14ac:dyDescent="0.3">
      <c r="A81" s="38">
        <v>79</v>
      </c>
      <c r="B81" s="86" t="s">
        <v>158</v>
      </c>
      <c r="C81" s="132">
        <v>2006</v>
      </c>
      <c r="D81" s="146" t="s">
        <v>156</v>
      </c>
      <c r="E81" s="86">
        <v>202</v>
      </c>
      <c r="F81" s="86">
        <v>268</v>
      </c>
      <c r="G81" s="86">
        <v>350</v>
      </c>
      <c r="H81" s="86">
        <v>29.7</v>
      </c>
      <c r="I81" s="86">
        <v>289</v>
      </c>
      <c r="J81" s="143">
        <f t="shared" si="33"/>
        <v>45.900000000000006</v>
      </c>
      <c r="K81" s="53">
        <f t="shared" si="34"/>
        <v>57.062500000000007</v>
      </c>
      <c r="L81" s="53">
        <f t="shared" si="35"/>
        <v>101.5</v>
      </c>
      <c r="M81" s="53">
        <f t="shared" si="36"/>
        <v>76.559999999999988</v>
      </c>
      <c r="N81" s="54">
        <f t="shared" si="37"/>
        <v>71.05</v>
      </c>
      <c r="O81" s="35">
        <f t="shared" si="38"/>
        <v>352.07249999999999</v>
      </c>
      <c r="P81" s="53" t="str">
        <f t="shared" si="39"/>
        <v>A</v>
      </c>
      <c r="Q81" s="53" t="str">
        <f t="shared" si="40"/>
        <v>A</v>
      </c>
      <c r="R81" s="53" t="str">
        <f t="shared" si="32"/>
        <v>A</v>
      </c>
      <c r="S81" s="53" t="str">
        <f t="shared" si="32"/>
        <v>B</v>
      </c>
      <c r="T81" s="53" t="str">
        <f t="shared" si="32"/>
        <v>B</v>
      </c>
      <c r="U81" s="149" t="str">
        <f t="shared" si="41"/>
        <v>A</v>
      </c>
      <c r="V81" s="43"/>
      <c r="W81" s="139" t="s">
        <v>26</v>
      </c>
      <c r="X81" s="78">
        <v>38587</v>
      </c>
      <c r="Y81" s="17">
        <v>190</v>
      </c>
      <c r="Z81" s="17">
        <v>250</v>
      </c>
      <c r="AA81" s="84">
        <v>240</v>
      </c>
      <c r="AB81" s="84">
        <v>23.4</v>
      </c>
      <c r="AC81" s="84">
        <v>277</v>
      </c>
      <c r="AD81" s="84"/>
      <c r="AE81" s="84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47"/>
      <c r="AR81" s="47"/>
      <c r="AS81" s="47"/>
    </row>
    <row r="82" spans="1:45" s="23" customFormat="1" ht="15" customHeight="1" x14ac:dyDescent="0.3">
      <c r="A82" s="38">
        <v>80</v>
      </c>
      <c r="B82" s="86" t="s">
        <v>159</v>
      </c>
      <c r="C82" s="132">
        <v>2005</v>
      </c>
      <c r="D82" s="146" t="s">
        <v>156</v>
      </c>
      <c r="E82" s="86">
        <v>191</v>
      </c>
      <c r="F82" s="86">
        <v>251</v>
      </c>
      <c r="G82" s="86">
        <v>340</v>
      </c>
      <c r="H82" s="86">
        <v>24</v>
      </c>
      <c r="I82" s="86">
        <v>278</v>
      </c>
      <c r="J82" s="144">
        <f t="shared" si="33"/>
        <v>16.200000000000003</v>
      </c>
      <c r="K82" s="57">
        <f t="shared" si="34"/>
        <v>21.787500000000001</v>
      </c>
      <c r="L82" s="57">
        <f t="shared" si="35"/>
        <v>72.5</v>
      </c>
      <c r="M82" s="57">
        <f t="shared" si="36"/>
        <v>43.5</v>
      </c>
      <c r="N82" s="58">
        <f t="shared" si="37"/>
        <v>55.1</v>
      </c>
      <c r="O82" s="22">
        <f t="shared" si="38"/>
        <v>209.08750000000001</v>
      </c>
      <c r="P82" s="57" t="str">
        <f t="shared" si="39"/>
        <v>D</v>
      </c>
      <c r="Q82" s="57" t="str">
        <f t="shared" si="40"/>
        <v>D</v>
      </c>
      <c r="R82" s="57" t="str">
        <f t="shared" si="32"/>
        <v>B</v>
      </c>
      <c r="S82" s="57" t="str">
        <f t="shared" si="32"/>
        <v>D</v>
      </c>
      <c r="T82" s="57" t="str">
        <f t="shared" si="32"/>
        <v>C</v>
      </c>
      <c r="U82" s="45" t="str">
        <f t="shared" si="41"/>
        <v>C</v>
      </c>
      <c r="V82" s="43"/>
      <c r="W82" s="27" t="s">
        <v>55</v>
      </c>
      <c r="X82" s="78">
        <v>39522</v>
      </c>
      <c r="Y82" s="17">
        <v>193</v>
      </c>
      <c r="Z82" s="17">
        <v>247</v>
      </c>
      <c r="AA82" s="84">
        <v>328</v>
      </c>
      <c r="AB82" s="84">
        <v>18.8</v>
      </c>
      <c r="AC82" s="84">
        <v>277</v>
      </c>
      <c r="AD82" s="84"/>
      <c r="AE82" s="84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26"/>
      <c r="AR82" s="26"/>
      <c r="AS82" s="47"/>
    </row>
    <row r="83" spans="1:45" s="23" customFormat="1" ht="15" customHeight="1" x14ac:dyDescent="0.3">
      <c r="A83" s="38">
        <v>81</v>
      </c>
      <c r="B83" s="86" t="s">
        <v>160</v>
      </c>
      <c r="C83" s="132">
        <v>2006</v>
      </c>
      <c r="D83" s="146" t="s">
        <v>156</v>
      </c>
      <c r="E83" s="86">
        <v>192</v>
      </c>
      <c r="F83" s="86">
        <v>252</v>
      </c>
      <c r="G83" s="86">
        <v>334</v>
      </c>
      <c r="H83" s="86">
        <v>27.6</v>
      </c>
      <c r="I83" s="86">
        <v>271</v>
      </c>
      <c r="J83" s="144">
        <f t="shared" si="33"/>
        <v>18.900000000000002</v>
      </c>
      <c r="K83" s="57">
        <f t="shared" si="34"/>
        <v>23.862500000000001</v>
      </c>
      <c r="L83" s="57">
        <f t="shared" si="35"/>
        <v>55.1</v>
      </c>
      <c r="M83" s="57">
        <f t="shared" si="36"/>
        <v>64.38000000000001</v>
      </c>
      <c r="N83" s="58">
        <f t="shared" si="37"/>
        <v>44.949999999999996</v>
      </c>
      <c r="O83" s="22">
        <f t="shared" si="38"/>
        <v>207.1925</v>
      </c>
      <c r="P83" s="57" t="str">
        <f t="shared" si="39"/>
        <v>D</v>
      </c>
      <c r="Q83" s="57" t="str">
        <f t="shared" si="40"/>
        <v>D</v>
      </c>
      <c r="R83" s="57" t="str">
        <f t="shared" si="32"/>
        <v>C</v>
      </c>
      <c r="S83" s="57" t="str">
        <f t="shared" si="32"/>
        <v>B</v>
      </c>
      <c r="T83" s="57" t="str">
        <f t="shared" si="32"/>
        <v>D</v>
      </c>
      <c r="U83" s="45" t="str">
        <f t="shared" si="41"/>
        <v>C</v>
      </c>
      <c r="V83" s="46"/>
      <c r="W83" s="17" t="s">
        <v>153</v>
      </c>
      <c r="X83" s="78">
        <v>40310</v>
      </c>
      <c r="Y83" s="17">
        <v>190</v>
      </c>
      <c r="Z83" s="17">
        <v>255</v>
      </c>
      <c r="AA83" s="84">
        <v>334</v>
      </c>
      <c r="AB83" s="84">
        <v>19.100000000000001</v>
      </c>
      <c r="AC83" s="84">
        <v>246</v>
      </c>
      <c r="AD83" s="84"/>
      <c r="AE83" s="84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26"/>
      <c r="AR83" s="26"/>
      <c r="AS83" s="47"/>
    </row>
    <row r="84" spans="1:45" s="23" customFormat="1" ht="15" customHeight="1" x14ac:dyDescent="0.3">
      <c r="A84" s="38">
        <v>82</v>
      </c>
      <c r="B84" s="86" t="s">
        <v>161</v>
      </c>
      <c r="C84" s="132">
        <v>2008</v>
      </c>
      <c r="D84" s="146" t="s">
        <v>156</v>
      </c>
      <c r="E84" s="86">
        <v>188</v>
      </c>
      <c r="F84" s="86">
        <v>249</v>
      </c>
      <c r="G84" s="86">
        <v>328</v>
      </c>
      <c r="H84" s="86">
        <v>20.2</v>
      </c>
      <c r="I84" s="86">
        <v>277</v>
      </c>
      <c r="J84" s="144">
        <f t="shared" si="33"/>
        <v>8.1000000000000014</v>
      </c>
      <c r="K84" s="57">
        <f t="shared" si="34"/>
        <v>17.637500000000003</v>
      </c>
      <c r="L84" s="57">
        <f t="shared" si="35"/>
        <v>37.699999999999996</v>
      </c>
      <c r="M84" s="57">
        <f t="shared" si="36"/>
        <v>21.459999999999994</v>
      </c>
      <c r="N84" s="58">
        <f t="shared" si="37"/>
        <v>53.65</v>
      </c>
      <c r="O84" s="22">
        <f t="shared" si="38"/>
        <v>138.54749999999999</v>
      </c>
      <c r="P84" s="57" t="str">
        <f t="shared" si="39"/>
        <v>D</v>
      </c>
      <c r="Q84" s="57" t="str">
        <f t="shared" si="40"/>
        <v>D</v>
      </c>
      <c r="R84" s="57" t="str">
        <f t="shared" si="32"/>
        <v>D</v>
      </c>
      <c r="S84" s="57" t="str">
        <f t="shared" si="32"/>
        <v>D</v>
      </c>
      <c r="T84" s="57" t="str">
        <f t="shared" si="32"/>
        <v>C</v>
      </c>
      <c r="U84" s="45" t="str">
        <f t="shared" si="41"/>
        <v>D</v>
      </c>
      <c r="V84" s="43"/>
      <c r="W84" s="17" t="s">
        <v>32</v>
      </c>
      <c r="X84" s="78">
        <v>39376</v>
      </c>
      <c r="Y84" s="17">
        <v>196</v>
      </c>
      <c r="Z84" s="17">
        <v>258</v>
      </c>
      <c r="AA84" s="84">
        <v>332</v>
      </c>
      <c r="AB84" s="84">
        <v>20.8</v>
      </c>
      <c r="AC84" s="84">
        <v>282</v>
      </c>
      <c r="AD84" s="84"/>
      <c r="AE84" s="84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47"/>
      <c r="AR84" s="47"/>
      <c r="AS84" s="47"/>
    </row>
    <row r="85" spans="1:45" s="23" customFormat="1" ht="15" customHeight="1" x14ac:dyDescent="0.3">
      <c r="A85" s="38">
        <v>83</v>
      </c>
      <c r="B85" s="86" t="s">
        <v>162</v>
      </c>
      <c r="C85" s="132">
        <v>2008</v>
      </c>
      <c r="D85" s="146" t="s">
        <v>156</v>
      </c>
      <c r="E85" s="86">
        <v>192</v>
      </c>
      <c r="F85" s="86">
        <v>253</v>
      </c>
      <c r="G85" s="86">
        <v>328</v>
      </c>
      <c r="H85" s="86">
        <v>21.3</v>
      </c>
      <c r="I85" s="86">
        <v>272</v>
      </c>
      <c r="J85" s="144">
        <f t="shared" si="33"/>
        <v>18.900000000000002</v>
      </c>
      <c r="K85" s="57">
        <f t="shared" si="34"/>
        <v>25.937500000000004</v>
      </c>
      <c r="L85" s="57">
        <f t="shared" si="35"/>
        <v>37.699999999999996</v>
      </c>
      <c r="M85" s="57">
        <f t="shared" si="36"/>
        <v>27.840000000000003</v>
      </c>
      <c r="N85" s="58">
        <f t="shared" si="37"/>
        <v>46.4</v>
      </c>
      <c r="O85" s="22">
        <f t="shared" si="38"/>
        <v>156.7775</v>
      </c>
      <c r="P85" s="57" t="str">
        <f t="shared" si="39"/>
        <v>D</v>
      </c>
      <c r="Q85" s="57" t="str">
        <f t="shared" si="40"/>
        <v>D</v>
      </c>
      <c r="R85" s="57" t="str">
        <f t="shared" ref="R85:T116" si="42">IF(L85&gt;=80,"A",IF(L85&gt;=60,"B",IF(L85&gt;=50,"C","D")))</f>
        <v>D</v>
      </c>
      <c r="S85" s="57" t="str">
        <f t="shared" si="42"/>
        <v>D</v>
      </c>
      <c r="T85" s="57" t="str">
        <f t="shared" si="42"/>
        <v>D</v>
      </c>
      <c r="U85" s="45" t="str">
        <f t="shared" si="41"/>
        <v>D</v>
      </c>
      <c r="V85" s="43"/>
      <c r="W85" s="27" t="s">
        <v>154</v>
      </c>
      <c r="X85" s="55" t="s">
        <v>155</v>
      </c>
      <c r="Y85" s="17">
        <v>192</v>
      </c>
      <c r="Z85" s="17">
        <v>258</v>
      </c>
      <c r="AA85" s="84">
        <v>338</v>
      </c>
      <c r="AB85" s="84">
        <v>21.8</v>
      </c>
      <c r="AC85" s="84">
        <v>260</v>
      </c>
      <c r="AD85" s="84"/>
      <c r="AE85" s="84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47"/>
      <c r="AR85" s="47"/>
      <c r="AS85" s="47"/>
    </row>
    <row r="86" spans="1:45" s="23" customFormat="1" ht="15" customHeight="1" x14ac:dyDescent="0.3">
      <c r="A86" s="38">
        <v>84</v>
      </c>
      <c r="B86" s="147" t="s">
        <v>169</v>
      </c>
      <c r="C86" s="141">
        <v>2006</v>
      </c>
      <c r="D86" s="127" t="s">
        <v>22</v>
      </c>
      <c r="E86" s="86">
        <v>196</v>
      </c>
      <c r="F86" s="86">
        <v>262</v>
      </c>
      <c r="G86" s="86">
        <v>332</v>
      </c>
      <c r="H86" s="86">
        <v>25.9</v>
      </c>
      <c r="I86" s="86">
        <v>239</v>
      </c>
      <c r="J86" s="56">
        <f t="shared" si="33"/>
        <v>29.700000000000003</v>
      </c>
      <c r="K86" s="57">
        <f t="shared" si="34"/>
        <v>44.612500000000004</v>
      </c>
      <c r="L86" s="57">
        <f t="shared" si="35"/>
        <v>49.3</v>
      </c>
      <c r="M86" s="57">
        <f t="shared" si="36"/>
        <v>54.519999999999989</v>
      </c>
      <c r="N86" s="58">
        <f t="shared" si="37"/>
        <v>0</v>
      </c>
      <c r="O86" s="22">
        <f t="shared" si="38"/>
        <v>178.13249999999999</v>
      </c>
      <c r="P86" s="57" t="str">
        <f t="shared" si="39"/>
        <v>C</v>
      </c>
      <c r="Q86" s="57" t="str">
        <f t="shared" si="40"/>
        <v>C</v>
      </c>
      <c r="R86" s="57" t="str">
        <f t="shared" si="42"/>
        <v>D</v>
      </c>
      <c r="S86" s="57" t="str">
        <f t="shared" si="42"/>
        <v>C</v>
      </c>
      <c r="T86" s="57" t="str">
        <f t="shared" si="42"/>
        <v>D</v>
      </c>
      <c r="U86" s="45" t="str">
        <f t="shared" si="41"/>
        <v>D</v>
      </c>
      <c r="V86" s="43"/>
      <c r="W86" s="134" t="s">
        <v>156</v>
      </c>
      <c r="X86" s="55"/>
      <c r="Y86" s="17"/>
      <c r="Z86" s="17"/>
      <c r="AA86" s="84"/>
      <c r="AB86" s="84"/>
      <c r="AC86" s="84"/>
      <c r="AD86" s="84"/>
      <c r="AE86" s="84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47"/>
      <c r="AR86" s="47"/>
      <c r="AS86" s="47"/>
    </row>
    <row r="87" spans="1:45" s="23" customFormat="1" ht="15" customHeight="1" thickBot="1" x14ac:dyDescent="0.35">
      <c r="A87" s="38">
        <v>85</v>
      </c>
      <c r="B87" s="98" t="s">
        <v>163</v>
      </c>
      <c r="C87" s="132">
        <v>2008</v>
      </c>
      <c r="D87" s="127" t="s">
        <v>22</v>
      </c>
      <c r="E87" s="86">
        <v>181</v>
      </c>
      <c r="F87" s="86">
        <v>236</v>
      </c>
      <c r="G87" s="86">
        <v>324</v>
      </c>
      <c r="H87" s="86">
        <v>25.8</v>
      </c>
      <c r="I87" s="86">
        <v>257</v>
      </c>
      <c r="J87" s="56">
        <f t="shared" si="33"/>
        <v>0</v>
      </c>
      <c r="K87" s="57">
        <f t="shared" si="34"/>
        <v>0</v>
      </c>
      <c r="L87" s="57">
        <f t="shared" si="35"/>
        <v>26.099999999999998</v>
      </c>
      <c r="M87" s="57">
        <f t="shared" si="36"/>
        <v>53.940000000000005</v>
      </c>
      <c r="N87" s="58">
        <f t="shared" si="37"/>
        <v>24.65</v>
      </c>
      <c r="O87" s="22">
        <f t="shared" si="38"/>
        <v>104.69</v>
      </c>
      <c r="P87" s="57" t="str">
        <f t="shared" si="39"/>
        <v>D</v>
      </c>
      <c r="Q87" s="57" t="str">
        <f t="shared" si="40"/>
        <v>D</v>
      </c>
      <c r="R87" s="57" t="str">
        <f t="shared" si="42"/>
        <v>D</v>
      </c>
      <c r="S87" s="57" t="str">
        <f t="shared" si="42"/>
        <v>C</v>
      </c>
      <c r="T87" s="57" t="str">
        <f t="shared" si="42"/>
        <v>D</v>
      </c>
      <c r="U87" s="45" t="str">
        <f t="shared" si="41"/>
        <v>D</v>
      </c>
      <c r="V87" s="43"/>
      <c r="W87" s="51" t="s">
        <v>157</v>
      </c>
      <c r="X87" s="78">
        <v>38681</v>
      </c>
      <c r="Y87" s="17">
        <v>201</v>
      </c>
      <c r="Z87" s="17">
        <v>260</v>
      </c>
      <c r="AA87" s="84">
        <v>352</v>
      </c>
      <c r="AB87" s="84">
        <v>26</v>
      </c>
      <c r="AC87" s="84">
        <v>272</v>
      </c>
      <c r="AD87" s="84"/>
      <c r="AE87" s="84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47"/>
      <c r="AR87" s="47"/>
      <c r="AS87" s="47"/>
    </row>
    <row r="88" spans="1:45" s="23" customFormat="1" ht="15" customHeight="1" thickTop="1" x14ac:dyDescent="0.3">
      <c r="A88" s="38">
        <v>86</v>
      </c>
      <c r="B88" s="95" t="s">
        <v>30</v>
      </c>
      <c r="C88" s="132">
        <v>2009</v>
      </c>
      <c r="D88" s="127" t="s">
        <v>22</v>
      </c>
      <c r="E88" s="86">
        <v>202</v>
      </c>
      <c r="F88" s="86">
        <v>270</v>
      </c>
      <c r="G88" s="86">
        <v>336</v>
      </c>
      <c r="H88" s="86">
        <v>20.9</v>
      </c>
      <c r="I88" s="86">
        <v>242</v>
      </c>
      <c r="J88" s="56">
        <f t="shared" si="33"/>
        <v>45.900000000000006</v>
      </c>
      <c r="K88" s="57">
        <f t="shared" si="34"/>
        <v>61.212500000000006</v>
      </c>
      <c r="L88" s="57">
        <f t="shared" si="35"/>
        <v>60.9</v>
      </c>
      <c r="M88" s="57">
        <f t="shared" si="36"/>
        <v>25.519999999999992</v>
      </c>
      <c r="N88" s="58">
        <f t="shared" si="37"/>
        <v>2.9</v>
      </c>
      <c r="O88" s="22">
        <f t="shared" si="38"/>
        <v>196.4325</v>
      </c>
      <c r="P88" s="57" t="str">
        <f t="shared" si="39"/>
        <v>A</v>
      </c>
      <c r="Q88" s="57" t="str">
        <f t="shared" si="40"/>
        <v>A</v>
      </c>
      <c r="R88" s="57" t="str">
        <f t="shared" si="42"/>
        <v>B</v>
      </c>
      <c r="S88" s="57" t="str">
        <f t="shared" si="42"/>
        <v>D</v>
      </c>
      <c r="T88" s="57" t="str">
        <f t="shared" si="42"/>
        <v>D</v>
      </c>
      <c r="U88" s="45" t="str">
        <f t="shared" si="41"/>
        <v>D</v>
      </c>
      <c r="V88" s="46"/>
      <c r="W88" s="52" t="s">
        <v>158</v>
      </c>
      <c r="X88" s="78">
        <v>38922</v>
      </c>
      <c r="Y88" s="17">
        <v>202</v>
      </c>
      <c r="Z88" s="17">
        <v>268</v>
      </c>
      <c r="AA88" s="84">
        <v>350</v>
      </c>
      <c r="AB88" s="84">
        <v>29.7</v>
      </c>
      <c r="AC88" s="84">
        <v>289</v>
      </c>
      <c r="AD88" s="84"/>
      <c r="AE88" s="84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47"/>
      <c r="AR88" s="47"/>
      <c r="AS88" s="47"/>
    </row>
    <row r="89" spans="1:45" s="23" customFormat="1" ht="15" customHeight="1" x14ac:dyDescent="0.3">
      <c r="A89" s="38">
        <v>87</v>
      </c>
      <c r="B89" s="128" t="s">
        <v>164</v>
      </c>
      <c r="C89" s="132">
        <v>2009</v>
      </c>
      <c r="D89" s="127" t="s">
        <v>22</v>
      </c>
      <c r="E89" s="86">
        <v>192</v>
      </c>
      <c r="F89" s="86">
        <v>249</v>
      </c>
      <c r="G89" s="86">
        <v>328</v>
      </c>
      <c r="H89" s="86">
        <v>26.8</v>
      </c>
      <c r="I89" s="86">
        <v>256</v>
      </c>
      <c r="J89" s="56">
        <f t="shared" si="33"/>
        <v>18.900000000000002</v>
      </c>
      <c r="K89" s="57">
        <f t="shared" si="34"/>
        <v>17.637500000000003</v>
      </c>
      <c r="L89" s="57">
        <f t="shared" si="35"/>
        <v>37.699999999999996</v>
      </c>
      <c r="M89" s="57">
        <f t="shared" si="36"/>
        <v>59.74</v>
      </c>
      <c r="N89" s="58">
        <f t="shared" si="37"/>
        <v>23.2</v>
      </c>
      <c r="O89" s="22">
        <f t="shared" si="38"/>
        <v>157.17750000000001</v>
      </c>
      <c r="P89" s="57" t="str">
        <f t="shared" si="39"/>
        <v>D</v>
      </c>
      <c r="Q89" s="57" t="str">
        <f t="shared" si="40"/>
        <v>D</v>
      </c>
      <c r="R89" s="57" t="str">
        <f t="shared" si="42"/>
        <v>D</v>
      </c>
      <c r="S89" s="57" t="str">
        <f t="shared" si="42"/>
        <v>C</v>
      </c>
      <c r="T89" s="57" t="str">
        <f t="shared" si="42"/>
        <v>D</v>
      </c>
      <c r="U89" s="45" t="str">
        <f t="shared" si="41"/>
        <v>D</v>
      </c>
      <c r="V89" s="43"/>
      <c r="W89" s="55" t="s">
        <v>159</v>
      </c>
      <c r="X89" s="78">
        <v>38404</v>
      </c>
      <c r="Y89" s="17">
        <v>191</v>
      </c>
      <c r="Z89" s="17">
        <v>251</v>
      </c>
      <c r="AA89" s="84">
        <v>340</v>
      </c>
      <c r="AB89" s="84">
        <v>24</v>
      </c>
      <c r="AC89" s="84">
        <v>278</v>
      </c>
      <c r="AD89" s="84"/>
      <c r="AE89" s="84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47"/>
      <c r="AR89" s="47"/>
      <c r="AS89" s="47"/>
    </row>
    <row r="90" spans="1:45" s="23" customFormat="1" ht="15" customHeight="1" x14ac:dyDescent="0.3">
      <c r="A90" s="38">
        <v>88</v>
      </c>
      <c r="B90" s="86" t="s">
        <v>165</v>
      </c>
      <c r="C90" s="132">
        <v>2008</v>
      </c>
      <c r="D90" s="127" t="s">
        <v>22</v>
      </c>
      <c r="E90" s="86">
        <v>189</v>
      </c>
      <c r="F90" s="86">
        <v>243</v>
      </c>
      <c r="G90" s="86">
        <v>324</v>
      </c>
      <c r="H90" s="86">
        <v>24.1</v>
      </c>
      <c r="I90" s="86">
        <v>277</v>
      </c>
      <c r="J90" s="56">
        <f t="shared" si="33"/>
        <v>10.8</v>
      </c>
      <c r="K90" s="57">
        <f t="shared" si="34"/>
        <v>5.1875</v>
      </c>
      <c r="L90" s="57">
        <f t="shared" si="35"/>
        <v>26.099999999999998</v>
      </c>
      <c r="M90" s="57">
        <f t="shared" si="36"/>
        <v>44.080000000000005</v>
      </c>
      <c r="N90" s="58">
        <f t="shared" si="37"/>
        <v>53.65</v>
      </c>
      <c r="O90" s="22">
        <f t="shared" si="38"/>
        <v>139.8175</v>
      </c>
      <c r="P90" s="57" t="str">
        <f t="shared" si="39"/>
        <v>D</v>
      </c>
      <c r="Q90" s="57" t="str">
        <f t="shared" si="40"/>
        <v>D</v>
      </c>
      <c r="R90" s="57" t="str">
        <f t="shared" si="42"/>
        <v>D</v>
      </c>
      <c r="S90" s="57" t="str">
        <f t="shared" si="42"/>
        <v>D</v>
      </c>
      <c r="T90" s="57" t="str">
        <f t="shared" si="42"/>
        <v>C</v>
      </c>
      <c r="U90" s="45" t="str">
        <f t="shared" si="41"/>
        <v>D</v>
      </c>
      <c r="V90" s="43"/>
      <c r="W90" s="55" t="s">
        <v>160</v>
      </c>
      <c r="X90" s="78">
        <v>39067</v>
      </c>
      <c r="Y90" s="17">
        <v>192</v>
      </c>
      <c r="Z90" s="17">
        <v>252</v>
      </c>
      <c r="AA90" s="84">
        <v>334</v>
      </c>
      <c r="AB90" s="84">
        <v>27.6</v>
      </c>
      <c r="AC90" s="84">
        <v>271</v>
      </c>
      <c r="AD90" s="84"/>
      <c r="AE90" s="84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47"/>
      <c r="AR90" s="47"/>
      <c r="AS90" s="47"/>
    </row>
    <row r="91" spans="1:45" s="23" customFormat="1" ht="15" customHeight="1" x14ac:dyDescent="0.3">
      <c r="A91" s="38">
        <v>89</v>
      </c>
      <c r="B91" s="95" t="s">
        <v>166</v>
      </c>
      <c r="C91" s="132">
        <v>2010</v>
      </c>
      <c r="D91" s="127" t="s">
        <v>22</v>
      </c>
      <c r="E91" s="86">
        <v>183</v>
      </c>
      <c r="F91" s="86">
        <v>243</v>
      </c>
      <c r="G91" s="86">
        <v>316</v>
      </c>
      <c r="H91" s="86">
        <v>20.6</v>
      </c>
      <c r="I91" s="86">
        <v>235</v>
      </c>
      <c r="J91" s="56">
        <f t="shared" si="33"/>
        <v>0</v>
      </c>
      <c r="K91" s="57">
        <f t="shared" si="34"/>
        <v>5.1875</v>
      </c>
      <c r="L91" s="57">
        <f t="shared" si="35"/>
        <v>2.9</v>
      </c>
      <c r="M91" s="57">
        <f t="shared" si="36"/>
        <v>23.780000000000008</v>
      </c>
      <c r="N91" s="58">
        <f t="shared" si="37"/>
        <v>0</v>
      </c>
      <c r="O91" s="22">
        <f t="shared" si="38"/>
        <v>31.867500000000007</v>
      </c>
      <c r="P91" s="57" t="str">
        <f t="shared" si="39"/>
        <v>D</v>
      </c>
      <c r="Q91" s="57" t="str">
        <f t="shared" si="40"/>
        <v>D</v>
      </c>
      <c r="R91" s="57" t="str">
        <f t="shared" si="42"/>
        <v>D</v>
      </c>
      <c r="S91" s="57" t="str">
        <f t="shared" si="42"/>
        <v>D</v>
      </c>
      <c r="T91" s="57" t="str">
        <f t="shared" si="42"/>
        <v>D</v>
      </c>
      <c r="U91" s="45" t="str">
        <f t="shared" si="41"/>
        <v>D</v>
      </c>
      <c r="V91" s="46"/>
      <c r="W91" s="55" t="s">
        <v>161</v>
      </c>
      <c r="X91" s="78">
        <v>39733</v>
      </c>
      <c r="Y91" s="17">
        <v>188</v>
      </c>
      <c r="Z91" s="17">
        <v>249</v>
      </c>
      <c r="AA91" s="84">
        <v>328</v>
      </c>
      <c r="AB91" s="84">
        <v>20.2</v>
      </c>
      <c r="AC91" s="84">
        <v>277</v>
      </c>
      <c r="AD91" s="84"/>
      <c r="AE91" s="84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47"/>
      <c r="AR91" s="47"/>
      <c r="AS91" s="47"/>
    </row>
    <row r="92" spans="1:45" s="23" customFormat="1" ht="15" customHeight="1" x14ac:dyDescent="0.3">
      <c r="A92" s="38">
        <v>90</v>
      </c>
      <c r="B92" s="98" t="s">
        <v>167</v>
      </c>
      <c r="C92" s="132">
        <v>2007</v>
      </c>
      <c r="D92" s="127" t="s">
        <v>22</v>
      </c>
      <c r="E92" s="86">
        <v>185</v>
      </c>
      <c r="F92" s="86">
        <v>241</v>
      </c>
      <c r="G92" s="86">
        <v>324</v>
      </c>
      <c r="H92" s="86">
        <v>22.6</v>
      </c>
      <c r="I92" s="86">
        <v>276</v>
      </c>
      <c r="J92" s="63">
        <f t="shared" si="33"/>
        <v>0</v>
      </c>
      <c r="K92" s="61">
        <f t="shared" si="34"/>
        <v>1.0375000000000001</v>
      </c>
      <c r="L92" s="61">
        <f t="shared" si="35"/>
        <v>26.099999999999998</v>
      </c>
      <c r="M92" s="61">
        <f t="shared" si="36"/>
        <v>35.38000000000001</v>
      </c>
      <c r="N92" s="65">
        <f t="shared" si="37"/>
        <v>52.199999999999996</v>
      </c>
      <c r="O92" s="30">
        <f t="shared" si="38"/>
        <v>114.7175</v>
      </c>
      <c r="P92" s="61" t="str">
        <f t="shared" si="39"/>
        <v>D</v>
      </c>
      <c r="Q92" s="61" t="str">
        <f t="shared" si="40"/>
        <v>D</v>
      </c>
      <c r="R92" s="61" t="str">
        <f t="shared" si="42"/>
        <v>D</v>
      </c>
      <c r="S92" s="61" t="str">
        <f t="shared" si="42"/>
        <v>D</v>
      </c>
      <c r="T92" s="61" t="str">
        <f t="shared" si="42"/>
        <v>C</v>
      </c>
      <c r="U92" s="66" t="str">
        <f t="shared" si="41"/>
        <v>D</v>
      </c>
      <c r="V92" s="43"/>
      <c r="W92" s="55" t="s">
        <v>162</v>
      </c>
      <c r="X92" s="78">
        <v>39659</v>
      </c>
      <c r="Y92" s="17">
        <v>192</v>
      </c>
      <c r="Z92" s="17">
        <v>253</v>
      </c>
      <c r="AA92" s="84">
        <v>328</v>
      </c>
      <c r="AB92" s="84">
        <v>21.3</v>
      </c>
      <c r="AC92" s="84">
        <v>272</v>
      </c>
      <c r="AD92" s="84"/>
      <c r="AE92" s="84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47"/>
      <c r="AR92" s="47"/>
      <c r="AS92" s="47"/>
    </row>
    <row r="93" spans="1:45" s="23" customFormat="1" ht="15" customHeight="1" x14ac:dyDescent="0.3">
      <c r="A93" s="38">
        <v>91</v>
      </c>
      <c r="B93" s="95" t="s">
        <v>168</v>
      </c>
      <c r="C93" s="132">
        <v>2010</v>
      </c>
      <c r="D93" s="127" t="s">
        <v>22</v>
      </c>
      <c r="E93" s="86">
        <v>182</v>
      </c>
      <c r="F93" s="86">
        <v>242</v>
      </c>
      <c r="G93" s="86">
        <v>312</v>
      </c>
      <c r="H93" s="86">
        <v>20.9</v>
      </c>
      <c r="I93" s="86">
        <v>245</v>
      </c>
      <c r="J93" s="56">
        <f t="shared" si="33"/>
        <v>0</v>
      </c>
      <c r="K93" s="57">
        <f t="shared" si="34"/>
        <v>3.1125000000000003</v>
      </c>
      <c r="L93" s="57">
        <f t="shared" si="35"/>
        <v>0</v>
      </c>
      <c r="M93" s="57">
        <f t="shared" si="36"/>
        <v>25.519999999999992</v>
      </c>
      <c r="N93" s="58">
        <f t="shared" si="37"/>
        <v>7.25</v>
      </c>
      <c r="O93" s="22">
        <f t="shared" si="38"/>
        <v>35.882499999999993</v>
      </c>
      <c r="P93" s="57" t="str">
        <f t="shared" si="39"/>
        <v>D</v>
      </c>
      <c r="Q93" s="57" t="str">
        <f t="shared" si="40"/>
        <v>D</v>
      </c>
      <c r="R93" s="57" t="str">
        <f t="shared" si="42"/>
        <v>D</v>
      </c>
      <c r="S93" s="57" t="str">
        <f t="shared" si="42"/>
        <v>D</v>
      </c>
      <c r="T93" s="57" t="str">
        <f t="shared" si="42"/>
        <v>D</v>
      </c>
      <c r="U93" s="45" t="str">
        <f t="shared" si="41"/>
        <v>D</v>
      </c>
      <c r="V93" s="43"/>
      <c r="W93" s="134" t="s">
        <v>22</v>
      </c>
      <c r="X93" s="55"/>
      <c r="Y93" s="17"/>
      <c r="Z93" s="17"/>
      <c r="AA93" s="84"/>
      <c r="AB93" s="84"/>
      <c r="AC93" s="84"/>
      <c r="AD93" s="84"/>
      <c r="AE93" s="84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47"/>
      <c r="AR93" s="47"/>
      <c r="AS93" s="47"/>
    </row>
    <row r="94" spans="1:45" s="23" customFormat="1" ht="15" customHeight="1" x14ac:dyDescent="0.3">
      <c r="A94" s="38">
        <v>92</v>
      </c>
      <c r="B94" s="95" t="s">
        <v>171</v>
      </c>
      <c r="C94" s="132">
        <v>2006</v>
      </c>
      <c r="D94" s="107" t="s">
        <v>47</v>
      </c>
      <c r="E94" s="86">
        <v>197</v>
      </c>
      <c r="F94" s="86">
        <v>257</v>
      </c>
      <c r="G94" s="86">
        <v>338</v>
      </c>
      <c r="H94" s="86">
        <v>24.8</v>
      </c>
      <c r="I94" s="86">
        <v>266</v>
      </c>
      <c r="J94" s="56">
        <f t="shared" si="33"/>
        <v>32.400000000000006</v>
      </c>
      <c r="K94" s="57">
        <f t="shared" si="34"/>
        <v>34.237500000000004</v>
      </c>
      <c r="L94" s="57">
        <f t="shared" si="35"/>
        <v>66.7</v>
      </c>
      <c r="M94" s="57">
        <f t="shared" si="36"/>
        <v>48.14</v>
      </c>
      <c r="N94" s="58">
        <f t="shared" si="37"/>
        <v>37.699999999999996</v>
      </c>
      <c r="O94" s="22">
        <f t="shared" si="38"/>
        <v>219.17750000000001</v>
      </c>
      <c r="P94" s="57" t="str">
        <f t="shared" si="39"/>
        <v>B</v>
      </c>
      <c r="Q94" s="57" t="str">
        <f t="shared" si="40"/>
        <v>B</v>
      </c>
      <c r="R94" s="57" t="str">
        <f t="shared" si="42"/>
        <v>B</v>
      </c>
      <c r="S94" s="57" t="str">
        <f t="shared" si="42"/>
        <v>D</v>
      </c>
      <c r="T94" s="57" t="str">
        <f t="shared" si="42"/>
        <v>D</v>
      </c>
      <c r="U94" s="45" t="str">
        <f t="shared" si="41"/>
        <v>C</v>
      </c>
      <c r="V94" s="43"/>
      <c r="W94" s="145" t="s">
        <v>169</v>
      </c>
      <c r="X94" s="78">
        <v>39033</v>
      </c>
      <c r="Y94" s="17">
        <v>196</v>
      </c>
      <c r="Z94" s="17">
        <v>262</v>
      </c>
      <c r="AA94" s="84">
        <v>332</v>
      </c>
      <c r="AB94" s="84">
        <v>25.9</v>
      </c>
      <c r="AC94" s="84">
        <v>239</v>
      </c>
      <c r="AD94" s="84"/>
      <c r="AE94" s="84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26"/>
      <c r="AR94" s="26"/>
      <c r="AS94" s="47"/>
    </row>
    <row r="95" spans="1:45" s="23" customFormat="1" ht="15" customHeight="1" x14ac:dyDescent="0.3">
      <c r="A95" s="38">
        <v>93</v>
      </c>
      <c r="B95" s="98" t="s">
        <v>56</v>
      </c>
      <c r="C95" s="132">
        <v>2007</v>
      </c>
      <c r="D95" s="107" t="s">
        <v>47</v>
      </c>
      <c r="E95" s="86">
        <v>192</v>
      </c>
      <c r="F95" s="86">
        <v>253</v>
      </c>
      <c r="G95" s="86">
        <v>328</v>
      </c>
      <c r="H95" s="86">
        <v>13.8</v>
      </c>
      <c r="I95" s="86">
        <v>270</v>
      </c>
      <c r="J95" s="56">
        <f t="shared" si="33"/>
        <v>18.900000000000002</v>
      </c>
      <c r="K95" s="57">
        <f t="shared" si="34"/>
        <v>25.937500000000004</v>
      </c>
      <c r="L95" s="57">
        <f t="shared" si="35"/>
        <v>37.699999999999996</v>
      </c>
      <c r="M95" s="57">
        <f t="shared" si="36"/>
        <v>0</v>
      </c>
      <c r="N95" s="58">
        <f t="shared" si="37"/>
        <v>43.5</v>
      </c>
      <c r="O95" s="22">
        <f t="shared" si="38"/>
        <v>126.03749999999999</v>
      </c>
      <c r="P95" s="57" t="str">
        <f t="shared" si="39"/>
        <v>D</v>
      </c>
      <c r="Q95" s="57" t="str">
        <f t="shared" si="40"/>
        <v>D</v>
      </c>
      <c r="R95" s="57" t="str">
        <f t="shared" si="42"/>
        <v>D</v>
      </c>
      <c r="S95" s="57" t="str">
        <f t="shared" si="42"/>
        <v>D</v>
      </c>
      <c r="T95" s="57" t="str">
        <f t="shared" si="42"/>
        <v>D</v>
      </c>
      <c r="U95" s="45" t="str">
        <f t="shared" si="41"/>
        <v>D</v>
      </c>
      <c r="V95" s="43"/>
      <c r="W95" s="61" t="s">
        <v>163</v>
      </c>
      <c r="X95" s="78">
        <v>39759</v>
      </c>
      <c r="Y95" s="17">
        <v>181</v>
      </c>
      <c r="Z95" s="17">
        <v>236</v>
      </c>
      <c r="AA95" s="84">
        <v>324</v>
      </c>
      <c r="AB95" s="84">
        <v>25.8</v>
      </c>
      <c r="AC95" s="84">
        <v>257</v>
      </c>
      <c r="AD95" s="84"/>
      <c r="AE95" s="84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47"/>
      <c r="AR95" s="47"/>
      <c r="AS95" s="47"/>
    </row>
    <row r="96" spans="1:45" s="23" customFormat="1" ht="15" customHeight="1" x14ac:dyDescent="0.3">
      <c r="A96" s="38">
        <v>94</v>
      </c>
      <c r="B96" s="95" t="s">
        <v>54</v>
      </c>
      <c r="C96" s="132">
        <v>2008</v>
      </c>
      <c r="D96" s="107" t="s">
        <v>47</v>
      </c>
      <c r="E96" s="86">
        <v>190</v>
      </c>
      <c r="F96" s="86">
        <v>247</v>
      </c>
      <c r="G96" s="86">
        <v>328</v>
      </c>
      <c r="H96" s="86">
        <v>24.95</v>
      </c>
      <c r="I96" s="86">
        <v>265</v>
      </c>
      <c r="J96" s="56">
        <f t="shared" si="33"/>
        <v>13.5</v>
      </c>
      <c r="K96" s="57">
        <f t="shared" si="34"/>
        <v>13.487500000000001</v>
      </c>
      <c r="L96" s="57">
        <f t="shared" si="35"/>
        <v>37.699999999999996</v>
      </c>
      <c r="M96" s="57">
        <f t="shared" si="36"/>
        <v>49.009999999999991</v>
      </c>
      <c r="N96" s="58">
        <f t="shared" si="37"/>
        <v>36.25</v>
      </c>
      <c r="O96" s="22">
        <f t="shared" si="38"/>
        <v>149.94749999999999</v>
      </c>
      <c r="P96" s="57" t="str">
        <f t="shared" si="39"/>
        <v>D</v>
      </c>
      <c r="Q96" s="57" t="str">
        <f t="shared" si="40"/>
        <v>D</v>
      </c>
      <c r="R96" s="57" t="str">
        <f t="shared" si="42"/>
        <v>D</v>
      </c>
      <c r="S96" s="57" t="str">
        <f t="shared" si="42"/>
        <v>D</v>
      </c>
      <c r="T96" s="57" t="str">
        <f t="shared" si="42"/>
        <v>D</v>
      </c>
      <c r="U96" s="45" t="str">
        <f t="shared" si="41"/>
        <v>D</v>
      </c>
      <c r="V96" s="43"/>
      <c r="W96" s="64" t="s">
        <v>30</v>
      </c>
      <c r="X96" s="78">
        <v>39904</v>
      </c>
      <c r="Y96" s="17">
        <v>202</v>
      </c>
      <c r="Z96" s="17">
        <v>270</v>
      </c>
      <c r="AA96" s="84">
        <v>336</v>
      </c>
      <c r="AB96" s="84">
        <v>20.9</v>
      </c>
      <c r="AC96" s="84">
        <v>242</v>
      </c>
      <c r="AD96" s="84"/>
      <c r="AE96" s="84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47"/>
      <c r="AR96" s="47"/>
      <c r="AS96" s="47"/>
    </row>
    <row r="97" spans="1:45" s="23" customFormat="1" ht="15" customHeight="1" x14ac:dyDescent="0.3">
      <c r="A97" s="38">
        <v>95</v>
      </c>
      <c r="B97" s="86" t="s">
        <v>51</v>
      </c>
      <c r="C97" s="132">
        <v>2006</v>
      </c>
      <c r="D97" s="107" t="s">
        <v>47</v>
      </c>
      <c r="E97" s="86">
        <v>185</v>
      </c>
      <c r="F97" s="86">
        <v>245</v>
      </c>
      <c r="G97" s="86">
        <v>322</v>
      </c>
      <c r="H97" s="86">
        <v>26.1</v>
      </c>
      <c r="I97" s="86">
        <v>276</v>
      </c>
      <c r="J97" s="56">
        <f t="shared" si="33"/>
        <v>0</v>
      </c>
      <c r="K97" s="57">
        <f t="shared" si="34"/>
        <v>9.3375000000000004</v>
      </c>
      <c r="L97" s="57">
        <f t="shared" si="35"/>
        <v>20.3</v>
      </c>
      <c r="M97" s="57">
        <f t="shared" si="36"/>
        <v>55.680000000000007</v>
      </c>
      <c r="N97" s="58">
        <f t="shared" si="37"/>
        <v>52.199999999999996</v>
      </c>
      <c r="O97" s="22">
        <f t="shared" si="38"/>
        <v>137.51750000000001</v>
      </c>
      <c r="P97" s="57" t="str">
        <f t="shared" si="39"/>
        <v>D</v>
      </c>
      <c r="Q97" s="57" t="str">
        <f t="shared" si="40"/>
        <v>D</v>
      </c>
      <c r="R97" s="57" t="str">
        <f t="shared" si="42"/>
        <v>D</v>
      </c>
      <c r="S97" s="57" t="str">
        <f t="shared" si="42"/>
        <v>C</v>
      </c>
      <c r="T97" s="57" t="str">
        <f t="shared" si="42"/>
        <v>C</v>
      </c>
      <c r="U97" s="45" t="str">
        <f t="shared" si="41"/>
        <v>D</v>
      </c>
      <c r="V97" s="43"/>
      <c r="W97" s="60" t="s">
        <v>164</v>
      </c>
      <c r="X97" s="78">
        <v>39995</v>
      </c>
      <c r="Y97" s="17">
        <v>192</v>
      </c>
      <c r="Z97" s="17">
        <v>249</v>
      </c>
      <c r="AA97" s="84">
        <v>328</v>
      </c>
      <c r="AB97" s="84">
        <v>26.8</v>
      </c>
      <c r="AC97" s="84">
        <v>256</v>
      </c>
      <c r="AD97" s="84"/>
      <c r="AE97" s="84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47"/>
      <c r="AR97" s="47"/>
      <c r="AS97" s="47"/>
    </row>
    <row r="98" spans="1:45" s="23" customFormat="1" ht="15" customHeight="1" x14ac:dyDescent="0.3">
      <c r="A98" s="48">
        <v>96</v>
      </c>
      <c r="B98" s="86" t="s">
        <v>46</v>
      </c>
      <c r="C98" s="132">
        <v>2007</v>
      </c>
      <c r="D98" s="107" t="s">
        <v>47</v>
      </c>
      <c r="E98" s="86">
        <v>188</v>
      </c>
      <c r="F98" s="86">
        <v>247</v>
      </c>
      <c r="G98" s="86">
        <v>326</v>
      </c>
      <c r="H98" s="86">
        <v>22.9</v>
      </c>
      <c r="I98" s="86">
        <v>268</v>
      </c>
      <c r="J98" s="56">
        <f t="shared" si="33"/>
        <v>8.1000000000000014</v>
      </c>
      <c r="K98" s="57">
        <f t="shared" si="34"/>
        <v>13.487500000000001</v>
      </c>
      <c r="L98" s="57">
        <f t="shared" si="35"/>
        <v>31.9</v>
      </c>
      <c r="M98" s="57">
        <f t="shared" si="36"/>
        <v>37.11999999999999</v>
      </c>
      <c r="N98" s="58">
        <f t="shared" si="37"/>
        <v>40.6</v>
      </c>
      <c r="O98" s="22">
        <f t="shared" si="38"/>
        <v>131.20749999999998</v>
      </c>
      <c r="P98" s="57" t="str">
        <f t="shared" si="39"/>
        <v>D</v>
      </c>
      <c r="Q98" s="57" t="str">
        <f t="shared" si="40"/>
        <v>D</v>
      </c>
      <c r="R98" s="57" t="str">
        <f t="shared" si="42"/>
        <v>D</v>
      </c>
      <c r="S98" s="57" t="str">
        <f t="shared" si="42"/>
        <v>D</v>
      </c>
      <c r="T98" s="57" t="str">
        <f t="shared" si="42"/>
        <v>D</v>
      </c>
      <c r="U98" s="45" t="str">
        <f t="shared" si="41"/>
        <v>D</v>
      </c>
      <c r="V98" s="46"/>
      <c r="W98" s="55" t="s">
        <v>165</v>
      </c>
      <c r="X98" s="78">
        <v>39569</v>
      </c>
      <c r="Y98" s="17">
        <v>189</v>
      </c>
      <c r="Z98" s="17">
        <v>243</v>
      </c>
      <c r="AA98" s="84">
        <v>324</v>
      </c>
      <c r="AB98" s="84">
        <v>24.1</v>
      </c>
      <c r="AC98" s="84">
        <v>277</v>
      </c>
      <c r="AD98" s="84"/>
      <c r="AE98" s="84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47"/>
      <c r="AR98" s="47"/>
      <c r="AS98" s="47"/>
    </row>
    <row r="99" spans="1:45" s="23" customFormat="1" ht="15" customHeight="1" x14ac:dyDescent="0.3">
      <c r="A99" s="38">
        <v>97</v>
      </c>
      <c r="B99" s="95" t="s">
        <v>172</v>
      </c>
      <c r="C99" s="132">
        <v>2008</v>
      </c>
      <c r="D99" s="107" t="s">
        <v>47</v>
      </c>
      <c r="E99" s="86">
        <v>187</v>
      </c>
      <c r="F99" s="86">
        <v>244</v>
      </c>
      <c r="G99" s="86">
        <v>314</v>
      </c>
      <c r="H99" s="86">
        <v>23.9</v>
      </c>
      <c r="I99" s="86">
        <v>242</v>
      </c>
      <c r="J99" s="56">
        <f t="shared" si="33"/>
        <v>5.4</v>
      </c>
      <c r="K99" s="57">
        <f t="shared" si="34"/>
        <v>7.2625000000000011</v>
      </c>
      <c r="L99" s="57">
        <f t="shared" si="35"/>
        <v>0</v>
      </c>
      <c r="M99" s="57">
        <f t="shared" si="36"/>
        <v>42.919999999999987</v>
      </c>
      <c r="N99" s="58">
        <f t="shared" si="37"/>
        <v>2.9</v>
      </c>
      <c r="O99" s="22">
        <f t="shared" si="38"/>
        <v>58.482499999999987</v>
      </c>
      <c r="P99" s="57" t="str">
        <f t="shared" si="39"/>
        <v>D</v>
      </c>
      <c r="Q99" s="57" t="str">
        <f t="shared" si="40"/>
        <v>D</v>
      </c>
      <c r="R99" s="57" t="str">
        <f t="shared" si="42"/>
        <v>D</v>
      </c>
      <c r="S99" s="57" t="str">
        <f t="shared" si="42"/>
        <v>D</v>
      </c>
      <c r="T99" s="57" t="str">
        <f t="shared" si="42"/>
        <v>D</v>
      </c>
      <c r="U99" s="45" t="str">
        <f t="shared" si="41"/>
        <v>D</v>
      </c>
      <c r="V99" s="46"/>
      <c r="W99" s="64" t="s">
        <v>166</v>
      </c>
      <c r="X99" s="78">
        <v>40225</v>
      </c>
      <c r="Y99" s="17">
        <v>183</v>
      </c>
      <c r="Z99" s="17">
        <v>243</v>
      </c>
      <c r="AA99" s="84">
        <v>316</v>
      </c>
      <c r="AB99" s="84">
        <v>20.6</v>
      </c>
      <c r="AC99" s="84">
        <v>235</v>
      </c>
      <c r="AD99" s="84"/>
      <c r="AE99" s="84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47"/>
      <c r="AR99" s="47"/>
      <c r="AS99" s="47"/>
    </row>
    <row r="100" spans="1:45" s="23" customFormat="1" ht="15" customHeight="1" x14ac:dyDescent="0.3">
      <c r="A100" s="38">
        <v>98</v>
      </c>
      <c r="B100" s="86" t="s">
        <v>173</v>
      </c>
      <c r="C100" s="132">
        <v>2007</v>
      </c>
      <c r="D100" s="87" t="s">
        <v>15</v>
      </c>
      <c r="E100" s="86">
        <v>197.5</v>
      </c>
      <c r="F100" s="86">
        <v>261</v>
      </c>
      <c r="G100" s="86">
        <v>344</v>
      </c>
      <c r="H100" s="86">
        <v>23.1</v>
      </c>
      <c r="I100" s="86">
        <v>282</v>
      </c>
      <c r="J100" s="56">
        <f t="shared" si="33"/>
        <v>33.75</v>
      </c>
      <c r="K100" s="57">
        <f t="shared" si="34"/>
        <v>42.537500000000001</v>
      </c>
      <c r="L100" s="57">
        <f t="shared" si="35"/>
        <v>84.1</v>
      </c>
      <c r="M100" s="57">
        <f t="shared" si="36"/>
        <v>38.280000000000008</v>
      </c>
      <c r="N100" s="58">
        <f t="shared" si="37"/>
        <v>60.9</v>
      </c>
      <c r="O100" s="22">
        <f t="shared" si="38"/>
        <v>259.5675</v>
      </c>
      <c r="P100" s="57" t="str">
        <f t="shared" si="39"/>
        <v>B</v>
      </c>
      <c r="Q100" s="57" t="str">
        <f t="shared" si="40"/>
        <v>B</v>
      </c>
      <c r="R100" s="57" t="str">
        <f t="shared" si="42"/>
        <v>A</v>
      </c>
      <c r="S100" s="57" t="str">
        <f t="shared" si="42"/>
        <v>D</v>
      </c>
      <c r="T100" s="57" t="str">
        <f t="shared" si="42"/>
        <v>B</v>
      </c>
      <c r="U100" s="45" t="s">
        <v>38</v>
      </c>
      <c r="V100" s="43"/>
      <c r="W100" s="61" t="s">
        <v>167</v>
      </c>
      <c r="X100" s="78">
        <v>39191</v>
      </c>
      <c r="Y100" s="17">
        <v>185</v>
      </c>
      <c r="Z100" s="17">
        <v>241</v>
      </c>
      <c r="AA100" s="84">
        <v>324</v>
      </c>
      <c r="AB100" s="84">
        <v>22.6</v>
      </c>
      <c r="AC100" s="84">
        <v>276</v>
      </c>
      <c r="AD100" s="84"/>
      <c r="AE100" s="84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47"/>
      <c r="AR100" s="47"/>
      <c r="AS100" s="47"/>
    </row>
    <row r="101" spans="1:45" s="23" customFormat="1" ht="15" customHeight="1" x14ac:dyDescent="0.3">
      <c r="A101" s="38">
        <v>99</v>
      </c>
      <c r="B101" s="95" t="s">
        <v>76</v>
      </c>
      <c r="C101" s="132">
        <v>2008</v>
      </c>
      <c r="D101" s="87" t="s">
        <v>15</v>
      </c>
      <c r="E101" s="86">
        <v>182</v>
      </c>
      <c r="F101" s="86">
        <v>240</v>
      </c>
      <c r="G101" s="86">
        <v>314</v>
      </c>
      <c r="H101" s="86">
        <v>24.6</v>
      </c>
      <c r="I101" s="86">
        <v>254</v>
      </c>
      <c r="J101" s="56">
        <f t="shared" si="33"/>
        <v>0</v>
      </c>
      <c r="K101" s="57">
        <f t="shared" si="34"/>
        <v>0</v>
      </c>
      <c r="L101" s="57">
        <f t="shared" si="35"/>
        <v>0</v>
      </c>
      <c r="M101" s="57">
        <f t="shared" si="36"/>
        <v>46.980000000000004</v>
      </c>
      <c r="N101" s="58">
        <f t="shared" si="37"/>
        <v>20.3</v>
      </c>
      <c r="O101" s="22">
        <f t="shared" si="38"/>
        <v>67.28</v>
      </c>
      <c r="P101" s="57" t="str">
        <f t="shared" si="39"/>
        <v>D</v>
      </c>
      <c r="Q101" s="57" t="str">
        <f t="shared" si="40"/>
        <v>D</v>
      </c>
      <c r="R101" s="57" t="str">
        <f t="shared" si="42"/>
        <v>D</v>
      </c>
      <c r="S101" s="57" t="str">
        <f t="shared" si="42"/>
        <v>D</v>
      </c>
      <c r="T101" s="57" t="str">
        <f t="shared" si="42"/>
        <v>D</v>
      </c>
      <c r="U101" s="45" t="str">
        <f t="shared" ref="U101:U139" si="43">IF(O101&gt;=290,"A",IF(O101&gt;=240,"B",IF(O101&gt;=200,"C","D")))</f>
        <v>D</v>
      </c>
      <c r="V101" s="43"/>
      <c r="W101" s="64" t="s">
        <v>168</v>
      </c>
      <c r="X101" s="78">
        <v>40251</v>
      </c>
      <c r="Y101" s="17">
        <v>182</v>
      </c>
      <c r="Z101" s="17">
        <v>242</v>
      </c>
      <c r="AA101" s="84">
        <v>312</v>
      </c>
      <c r="AB101" s="84">
        <v>20.9</v>
      </c>
      <c r="AC101" s="84">
        <v>245</v>
      </c>
      <c r="AD101" s="84"/>
      <c r="AE101" s="84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47"/>
      <c r="AR101" s="47"/>
      <c r="AS101" s="47"/>
    </row>
    <row r="102" spans="1:45" s="23" customFormat="1" ht="15" customHeight="1" x14ac:dyDescent="0.3">
      <c r="A102" s="38">
        <v>100</v>
      </c>
      <c r="B102" s="86" t="s">
        <v>174</v>
      </c>
      <c r="C102" s="132">
        <v>2008</v>
      </c>
      <c r="D102" s="87" t="s">
        <v>15</v>
      </c>
      <c r="E102" s="86">
        <v>191</v>
      </c>
      <c r="F102" s="86">
        <v>250</v>
      </c>
      <c r="G102" s="86">
        <v>348</v>
      </c>
      <c r="H102" s="86">
        <v>29</v>
      </c>
      <c r="I102" s="86">
        <v>292</v>
      </c>
      <c r="J102" s="56">
        <f t="shared" si="33"/>
        <v>16.200000000000003</v>
      </c>
      <c r="K102" s="57">
        <f t="shared" si="34"/>
        <v>19.712500000000002</v>
      </c>
      <c r="L102" s="57">
        <f t="shared" si="35"/>
        <v>95.7</v>
      </c>
      <c r="M102" s="57">
        <f t="shared" si="36"/>
        <v>72.5</v>
      </c>
      <c r="N102" s="58">
        <f t="shared" si="37"/>
        <v>75.399999999999991</v>
      </c>
      <c r="O102" s="22">
        <f t="shared" si="38"/>
        <v>279.51249999999999</v>
      </c>
      <c r="P102" s="57" t="str">
        <f t="shared" si="39"/>
        <v>D</v>
      </c>
      <c r="Q102" s="57" t="str">
        <f t="shared" si="40"/>
        <v>D</v>
      </c>
      <c r="R102" s="57" t="str">
        <f t="shared" si="42"/>
        <v>A</v>
      </c>
      <c r="S102" s="57" t="str">
        <f t="shared" si="42"/>
        <v>B</v>
      </c>
      <c r="T102" s="57" t="str">
        <f t="shared" si="42"/>
        <v>B</v>
      </c>
      <c r="U102" s="45" t="str">
        <f t="shared" si="43"/>
        <v>B</v>
      </c>
      <c r="V102" s="43"/>
      <c r="W102" s="134" t="s">
        <v>170</v>
      </c>
      <c r="X102" s="55"/>
      <c r="Y102" s="17"/>
      <c r="Z102" s="17"/>
      <c r="AA102" s="84"/>
      <c r="AB102" s="84"/>
      <c r="AC102" s="84"/>
      <c r="AD102" s="84"/>
      <c r="AE102" s="84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47"/>
      <c r="AR102" s="47"/>
      <c r="AS102" s="47"/>
    </row>
    <row r="103" spans="1:45" s="23" customFormat="1" ht="15" customHeight="1" x14ac:dyDescent="0.3">
      <c r="A103" s="38">
        <v>101</v>
      </c>
      <c r="B103" s="86" t="s">
        <v>78</v>
      </c>
      <c r="C103" s="132">
        <v>2009</v>
      </c>
      <c r="D103" s="87" t="s">
        <v>15</v>
      </c>
      <c r="E103" s="86">
        <v>173</v>
      </c>
      <c r="F103" s="86">
        <v>220</v>
      </c>
      <c r="G103" s="86">
        <v>306</v>
      </c>
      <c r="H103" s="86">
        <v>23</v>
      </c>
      <c r="I103" s="86">
        <v>262</v>
      </c>
      <c r="J103" s="56">
        <f t="shared" si="33"/>
        <v>0</v>
      </c>
      <c r="K103" s="57">
        <f t="shared" si="34"/>
        <v>0</v>
      </c>
      <c r="L103" s="57">
        <f t="shared" si="35"/>
        <v>0</v>
      </c>
      <c r="M103" s="57">
        <f t="shared" si="36"/>
        <v>37.699999999999996</v>
      </c>
      <c r="N103" s="58">
        <f t="shared" si="37"/>
        <v>31.9</v>
      </c>
      <c r="O103" s="22">
        <f t="shared" si="38"/>
        <v>69.599999999999994</v>
      </c>
      <c r="P103" s="57" t="str">
        <f t="shared" si="39"/>
        <v>D</v>
      </c>
      <c r="Q103" s="57" t="str">
        <f t="shared" si="40"/>
        <v>D</v>
      </c>
      <c r="R103" s="57" t="str">
        <f t="shared" si="42"/>
        <v>D</v>
      </c>
      <c r="S103" s="57" t="str">
        <f t="shared" si="42"/>
        <v>D</v>
      </c>
      <c r="T103" s="57" t="str">
        <f t="shared" si="42"/>
        <v>D</v>
      </c>
      <c r="U103" s="45" t="str">
        <f t="shared" si="43"/>
        <v>D</v>
      </c>
      <c r="V103" s="43"/>
      <c r="W103" s="64" t="s">
        <v>171</v>
      </c>
      <c r="X103" s="132">
        <v>2006</v>
      </c>
      <c r="Y103" s="17">
        <v>197</v>
      </c>
      <c r="Z103" s="17">
        <v>257</v>
      </c>
      <c r="AA103" s="84">
        <v>338</v>
      </c>
      <c r="AB103" s="84">
        <v>24.8</v>
      </c>
      <c r="AC103" s="84">
        <v>266</v>
      </c>
      <c r="AD103" s="84"/>
      <c r="AE103" s="84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47"/>
      <c r="AR103" s="47"/>
      <c r="AS103" s="47"/>
    </row>
    <row r="104" spans="1:45" s="23" customFormat="1" ht="15" customHeight="1" x14ac:dyDescent="0.3">
      <c r="A104" s="38">
        <v>102</v>
      </c>
      <c r="B104" s="86" t="s">
        <v>79</v>
      </c>
      <c r="C104" s="132">
        <v>2009</v>
      </c>
      <c r="D104" s="87" t="s">
        <v>15</v>
      </c>
      <c r="E104" s="86">
        <v>183</v>
      </c>
      <c r="F104" s="86">
        <v>236</v>
      </c>
      <c r="G104" s="86">
        <v>316</v>
      </c>
      <c r="H104" s="86">
        <v>18</v>
      </c>
      <c r="I104" s="86">
        <v>251</v>
      </c>
      <c r="J104" s="56">
        <f t="shared" si="33"/>
        <v>0</v>
      </c>
      <c r="K104" s="57">
        <f t="shared" si="34"/>
        <v>0</v>
      </c>
      <c r="L104" s="57">
        <f t="shared" si="35"/>
        <v>2.9</v>
      </c>
      <c r="M104" s="57">
        <f t="shared" si="36"/>
        <v>8.6999999999999993</v>
      </c>
      <c r="N104" s="58">
        <f t="shared" si="37"/>
        <v>15.95</v>
      </c>
      <c r="O104" s="22">
        <f t="shared" si="38"/>
        <v>27.549999999999997</v>
      </c>
      <c r="P104" s="57" t="str">
        <f t="shared" si="39"/>
        <v>D</v>
      </c>
      <c r="Q104" s="57" t="str">
        <f t="shared" si="40"/>
        <v>D</v>
      </c>
      <c r="R104" s="57" t="str">
        <f t="shared" si="42"/>
        <v>D</v>
      </c>
      <c r="S104" s="57" t="str">
        <f t="shared" si="42"/>
        <v>D</v>
      </c>
      <c r="T104" s="57" t="str">
        <f t="shared" si="42"/>
        <v>D</v>
      </c>
      <c r="U104" s="45" t="str">
        <f t="shared" si="43"/>
        <v>D</v>
      </c>
      <c r="V104" s="43"/>
      <c r="W104" s="61" t="s">
        <v>56</v>
      </c>
      <c r="X104" s="132">
        <v>2007</v>
      </c>
      <c r="Y104" s="17">
        <v>192</v>
      </c>
      <c r="Z104" s="17">
        <v>253</v>
      </c>
      <c r="AA104" s="84">
        <v>328</v>
      </c>
      <c r="AB104" s="84">
        <v>13.8</v>
      </c>
      <c r="AC104" s="84">
        <v>270</v>
      </c>
      <c r="AD104" s="84"/>
      <c r="AE104" s="84"/>
      <c r="AF104" s="80"/>
      <c r="AG104" s="80"/>
      <c r="AH104" s="80"/>
      <c r="AI104" s="80"/>
      <c r="AJ104" s="80"/>
      <c r="AK104" s="80"/>
      <c r="AL104" s="80"/>
      <c r="AM104" s="80"/>
      <c r="AN104" s="80"/>
      <c r="AO104" s="80"/>
      <c r="AP104" s="80"/>
      <c r="AQ104" s="47"/>
      <c r="AR104" s="47"/>
      <c r="AS104" s="47"/>
    </row>
    <row r="105" spans="1:45" s="23" customFormat="1" ht="15" customHeight="1" x14ac:dyDescent="0.3">
      <c r="A105" s="38">
        <v>103</v>
      </c>
      <c r="B105" s="95" t="s">
        <v>175</v>
      </c>
      <c r="C105" s="132">
        <v>2010</v>
      </c>
      <c r="D105" s="87" t="s">
        <v>15</v>
      </c>
      <c r="E105" s="86">
        <v>192</v>
      </c>
      <c r="F105" s="86">
        <v>248</v>
      </c>
      <c r="G105" s="86">
        <v>320</v>
      </c>
      <c r="H105" s="86">
        <v>20.6</v>
      </c>
      <c r="I105" s="86">
        <v>240</v>
      </c>
      <c r="J105" s="56">
        <f t="shared" si="33"/>
        <v>18.900000000000002</v>
      </c>
      <c r="K105" s="57">
        <f t="shared" si="34"/>
        <v>15.562500000000002</v>
      </c>
      <c r="L105" s="57">
        <f t="shared" si="35"/>
        <v>14.5</v>
      </c>
      <c r="M105" s="57">
        <f t="shared" si="36"/>
        <v>23.780000000000008</v>
      </c>
      <c r="N105" s="58">
        <f t="shared" si="37"/>
        <v>0</v>
      </c>
      <c r="O105" s="22">
        <f t="shared" si="38"/>
        <v>72.742500000000007</v>
      </c>
      <c r="P105" s="57" t="str">
        <f t="shared" si="39"/>
        <v>D</v>
      </c>
      <c r="Q105" s="57" t="str">
        <f t="shared" si="40"/>
        <v>D</v>
      </c>
      <c r="R105" s="57" t="str">
        <f t="shared" si="42"/>
        <v>D</v>
      </c>
      <c r="S105" s="57" t="str">
        <f t="shared" si="42"/>
        <v>D</v>
      </c>
      <c r="T105" s="57" t="str">
        <f t="shared" si="42"/>
        <v>D</v>
      </c>
      <c r="U105" s="45" t="str">
        <f t="shared" si="43"/>
        <v>D</v>
      </c>
      <c r="V105" s="43"/>
      <c r="W105" s="64" t="s">
        <v>54</v>
      </c>
      <c r="X105" s="132">
        <v>2008</v>
      </c>
      <c r="Y105" s="17">
        <v>190</v>
      </c>
      <c r="Z105" s="17">
        <v>247</v>
      </c>
      <c r="AA105" s="84">
        <v>328</v>
      </c>
      <c r="AB105" s="84">
        <v>24.95</v>
      </c>
      <c r="AC105" s="84">
        <v>265</v>
      </c>
      <c r="AD105" s="84"/>
      <c r="AE105" s="84"/>
      <c r="AF105" s="80"/>
      <c r="AG105" s="80"/>
      <c r="AH105" s="80"/>
      <c r="AI105" s="80"/>
      <c r="AJ105" s="80"/>
      <c r="AK105" s="80"/>
      <c r="AL105" s="80"/>
      <c r="AM105" s="80"/>
      <c r="AN105" s="80"/>
      <c r="AO105" s="80"/>
      <c r="AP105" s="80"/>
      <c r="AQ105" s="47"/>
      <c r="AR105" s="47"/>
      <c r="AS105" s="47"/>
    </row>
    <row r="106" spans="1:45" s="23" customFormat="1" ht="15" customHeight="1" x14ac:dyDescent="0.3">
      <c r="A106" s="38">
        <v>104</v>
      </c>
      <c r="B106" s="95" t="s">
        <v>176</v>
      </c>
      <c r="C106" s="132">
        <v>2007</v>
      </c>
      <c r="D106" s="87" t="s">
        <v>15</v>
      </c>
      <c r="E106" s="86">
        <v>195</v>
      </c>
      <c r="F106" s="86">
        <v>254</v>
      </c>
      <c r="G106" s="86">
        <v>340</v>
      </c>
      <c r="H106" s="86">
        <v>29.5</v>
      </c>
      <c r="I106" s="86">
        <v>269</v>
      </c>
      <c r="J106" s="56">
        <f t="shared" si="33"/>
        <v>27</v>
      </c>
      <c r="K106" s="57">
        <f t="shared" si="34"/>
        <v>28.012500000000003</v>
      </c>
      <c r="L106" s="57">
        <f t="shared" si="35"/>
        <v>72.5</v>
      </c>
      <c r="M106" s="57">
        <f t="shared" si="36"/>
        <v>75.399999999999991</v>
      </c>
      <c r="N106" s="58">
        <f t="shared" si="37"/>
        <v>42.05</v>
      </c>
      <c r="O106" s="22">
        <f t="shared" si="38"/>
        <v>244.96249999999998</v>
      </c>
      <c r="P106" s="57" t="str">
        <f t="shared" si="39"/>
        <v>C</v>
      </c>
      <c r="Q106" s="57" t="str">
        <f t="shared" si="40"/>
        <v>C</v>
      </c>
      <c r="R106" s="57" t="str">
        <f t="shared" si="42"/>
        <v>B</v>
      </c>
      <c r="S106" s="57" t="str">
        <f t="shared" si="42"/>
        <v>B</v>
      </c>
      <c r="T106" s="57" t="str">
        <f t="shared" si="42"/>
        <v>D</v>
      </c>
      <c r="U106" s="45" t="str">
        <f t="shared" si="43"/>
        <v>B</v>
      </c>
      <c r="V106" s="46"/>
      <c r="W106" s="55" t="s">
        <v>51</v>
      </c>
      <c r="X106" s="132">
        <v>2006</v>
      </c>
      <c r="Y106" s="17">
        <v>185</v>
      </c>
      <c r="Z106" s="17">
        <v>245</v>
      </c>
      <c r="AA106" s="84">
        <v>322</v>
      </c>
      <c r="AB106" s="84">
        <v>26.1</v>
      </c>
      <c r="AC106" s="84">
        <v>276</v>
      </c>
      <c r="AD106" s="84"/>
      <c r="AE106" s="84"/>
      <c r="AF106" s="80"/>
      <c r="AG106" s="80"/>
      <c r="AH106" s="80"/>
      <c r="AI106" s="80"/>
      <c r="AJ106" s="80"/>
      <c r="AK106" s="80"/>
      <c r="AL106" s="80"/>
      <c r="AM106" s="80"/>
      <c r="AN106" s="80"/>
      <c r="AO106" s="80"/>
      <c r="AP106" s="80"/>
      <c r="AQ106" s="47"/>
      <c r="AR106" s="47"/>
      <c r="AS106" s="47"/>
    </row>
    <row r="107" spans="1:45" s="23" customFormat="1" ht="15" customHeight="1" x14ac:dyDescent="0.3">
      <c r="A107" s="38">
        <v>105</v>
      </c>
      <c r="B107" s="128" t="s">
        <v>177</v>
      </c>
      <c r="C107" s="132">
        <v>2010</v>
      </c>
      <c r="D107" s="87" t="s">
        <v>15</v>
      </c>
      <c r="E107" s="86">
        <v>194</v>
      </c>
      <c r="F107" s="86">
        <v>261</v>
      </c>
      <c r="G107" s="86">
        <v>330</v>
      </c>
      <c r="H107" s="86">
        <v>18.100000000000001</v>
      </c>
      <c r="I107" s="86">
        <v>233</v>
      </c>
      <c r="J107" s="56">
        <f t="shared" si="33"/>
        <v>24.3</v>
      </c>
      <c r="K107" s="57">
        <f t="shared" si="34"/>
        <v>42.537500000000001</v>
      </c>
      <c r="L107" s="57">
        <f t="shared" si="35"/>
        <v>43.5</v>
      </c>
      <c r="M107" s="57">
        <f t="shared" si="36"/>
        <v>9.2800000000000082</v>
      </c>
      <c r="N107" s="58">
        <f t="shared" si="37"/>
        <v>0</v>
      </c>
      <c r="O107" s="22">
        <f t="shared" si="38"/>
        <v>119.61750000000001</v>
      </c>
      <c r="P107" s="57" t="str">
        <f t="shared" si="39"/>
        <v>D</v>
      </c>
      <c r="Q107" s="57" t="str">
        <f t="shared" si="40"/>
        <v>D</v>
      </c>
      <c r="R107" s="57" t="str">
        <f t="shared" si="42"/>
        <v>D</v>
      </c>
      <c r="S107" s="57" t="str">
        <f t="shared" si="42"/>
        <v>D</v>
      </c>
      <c r="T107" s="57" t="str">
        <f t="shared" si="42"/>
        <v>D</v>
      </c>
      <c r="U107" s="45" t="str">
        <f t="shared" si="43"/>
        <v>D</v>
      </c>
      <c r="V107" s="46"/>
      <c r="W107" s="55" t="s">
        <v>46</v>
      </c>
      <c r="X107" s="132">
        <v>2007</v>
      </c>
      <c r="Y107" s="17">
        <v>188</v>
      </c>
      <c r="Z107" s="17">
        <v>247</v>
      </c>
      <c r="AA107" s="84">
        <v>326</v>
      </c>
      <c r="AB107" s="84">
        <v>22.9</v>
      </c>
      <c r="AC107" s="84">
        <v>268</v>
      </c>
      <c r="AD107" s="84"/>
      <c r="AE107" s="84"/>
      <c r="AF107" s="80"/>
      <c r="AG107" s="80"/>
      <c r="AH107" s="80"/>
      <c r="AI107" s="80"/>
      <c r="AJ107" s="80"/>
      <c r="AK107" s="80"/>
      <c r="AL107" s="80"/>
      <c r="AM107" s="80"/>
      <c r="AN107" s="80"/>
      <c r="AO107" s="80"/>
      <c r="AP107" s="80"/>
      <c r="AQ107" s="47"/>
      <c r="AR107" s="47"/>
      <c r="AS107" s="47"/>
    </row>
    <row r="108" spans="1:45" s="23" customFormat="1" ht="15" customHeight="1" x14ac:dyDescent="0.3">
      <c r="A108" s="38">
        <v>106</v>
      </c>
      <c r="B108" s="86" t="s">
        <v>178</v>
      </c>
      <c r="C108" s="132">
        <v>2009</v>
      </c>
      <c r="D108" s="87" t="s">
        <v>15</v>
      </c>
      <c r="E108" s="86">
        <v>183</v>
      </c>
      <c r="F108" s="86">
        <v>244</v>
      </c>
      <c r="G108" s="86">
        <v>320</v>
      </c>
      <c r="H108" s="86">
        <v>21.1</v>
      </c>
      <c r="I108" s="86">
        <v>257</v>
      </c>
      <c r="J108" s="56">
        <f t="shared" si="33"/>
        <v>0</v>
      </c>
      <c r="K108" s="57">
        <f t="shared" si="34"/>
        <v>7.2625000000000011</v>
      </c>
      <c r="L108" s="57">
        <f t="shared" si="35"/>
        <v>14.5</v>
      </c>
      <c r="M108" s="57">
        <f t="shared" si="36"/>
        <v>26.680000000000007</v>
      </c>
      <c r="N108" s="58">
        <f t="shared" si="37"/>
        <v>24.65</v>
      </c>
      <c r="O108" s="22">
        <f t="shared" si="38"/>
        <v>73.092500000000001</v>
      </c>
      <c r="P108" s="57" t="str">
        <f t="shared" si="39"/>
        <v>D</v>
      </c>
      <c r="Q108" s="57" t="str">
        <f t="shared" si="40"/>
        <v>D</v>
      </c>
      <c r="R108" s="57" t="str">
        <f t="shared" si="42"/>
        <v>D</v>
      </c>
      <c r="S108" s="57" t="str">
        <f t="shared" si="42"/>
        <v>D</v>
      </c>
      <c r="T108" s="57" t="str">
        <f t="shared" si="42"/>
        <v>D</v>
      </c>
      <c r="U108" s="45" t="str">
        <f t="shared" si="43"/>
        <v>D</v>
      </c>
      <c r="V108" s="43"/>
      <c r="W108" s="64" t="s">
        <v>172</v>
      </c>
      <c r="X108" s="132">
        <v>2008</v>
      </c>
      <c r="Y108" s="17">
        <v>187</v>
      </c>
      <c r="Z108" s="17">
        <v>244</v>
      </c>
      <c r="AA108" s="84">
        <v>314</v>
      </c>
      <c r="AB108" s="84">
        <v>23.9</v>
      </c>
      <c r="AC108" s="84">
        <v>242</v>
      </c>
      <c r="AD108" s="84"/>
      <c r="AE108" s="84"/>
      <c r="AF108" s="80"/>
      <c r="AG108" s="80"/>
      <c r="AH108" s="80"/>
      <c r="AI108" s="80"/>
      <c r="AJ108" s="80"/>
      <c r="AK108" s="80"/>
      <c r="AL108" s="80"/>
      <c r="AM108" s="80"/>
      <c r="AN108" s="80"/>
      <c r="AO108" s="80"/>
      <c r="AP108" s="80"/>
      <c r="AQ108" s="26"/>
      <c r="AR108" s="26"/>
      <c r="AS108" s="47"/>
    </row>
    <row r="109" spans="1:45" s="23" customFormat="1" ht="15" customHeight="1" x14ac:dyDescent="0.3">
      <c r="A109" s="38">
        <v>107</v>
      </c>
      <c r="B109" s="86" t="s">
        <v>179</v>
      </c>
      <c r="C109" s="132">
        <v>2009</v>
      </c>
      <c r="D109" s="87" t="s">
        <v>15</v>
      </c>
      <c r="E109" s="86">
        <v>184</v>
      </c>
      <c r="F109" s="86">
        <v>240</v>
      </c>
      <c r="G109" s="86">
        <v>326</v>
      </c>
      <c r="H109" s="86">
        <v>23.7</v>
      </c>
      <c r="I109" s="86">
        <v>284</v>
      </c>
      <c r="J109" s="56">
        <f t="shared" si="33"/>
        <v>0</v>
      </c>
      <c r="K109" s="57">
        <f t="shared" si="34"/>
        <v>0</v>
      </c>
      <c r="L109" s="57">
        <f t="shared" si="35"/>
        <v>31.9</v>
      </c>
      <c r="M109" s="57">
        <f t="shared" si="36"/>
        <v>41.76</v>
      </c>
      <c r="N109" s="58">
        <f t="shared" si="37"/>
        <v>63.8</v>
      </c>
      <c r="O109" s="22">
        <f t="shared" si="38"/>
        <v>137.45999999999998</v>
      </c>
      <c r="P109" s="57" t="str">
        <f t="shared" si="39"/>
        <v>D</v>
      </c>
      <c r="Q109" s="57" t="str">
        <f t="shared" si="40"/>
        <v>D</v>
      </c>
      <c r="R109" s="57" t="str">
        <f t="shared" si="42"/>
        <v>D</v>
      </c>
      <c r="S109" s="57" t="str">
        <f t="shared" si="42"/>
        <v>D</v>
      </c>
      <c r="T109" s="57" t="str">
        <f t="shared" si="42"/>
        <v>B</v>
      </c>
      <c r="U109" s="45" t="str">
        <f t="shared" si="43"/>
        <v>D</v>
      </c>
      <c r="V109" s="43"/>
      <c r="W109" s="134" t="s">
        <v>15</v>
      </c>
      <c r="X109" s="55"/>
      <c r="Y109" s="17"/>
      <c r="Z109" s="17"/>
      <c r="AA109" s="84"/>
      <c r="AB109" s="84"/>
      <c r="AC109" s="84"/>
      <c r="AD109" s="84"/>
      <c r="AE109" s="84"/>
      <c r="AF109" s="80"/>
      <c r="AG109" s="80"/>
      <c r="AH109" s="80"/>
      <c r="AI109" s="80"/>
      <c r="AJ109" s="80"/>
      <c r="AK109" s="80"/>
      <c r="AL109" s="80"/>
      <c r="AM109" s="80"/>
      <c r="AN109" s="80"/>
      <c r="AO109" s="80"/>
      <c r="AP109" s="80"/>
      <c r="AQ109" s="26"/>
      <c r="AR109" s="26"/>
      <c r="AS109" s="47"/>
    </row>
    <row r="110" spans="1:45" s="23" customFormat="1" ht="15" customHeight="1" x14ac:dyDescent="0.3">
      <c r="A110" s="38">
        <v>108</v>
      </c>
      <c r="B110" s="86" t="s">
        <v>180</v>
      </c>
      <c r="C110" s="132">
        <v>2007</v>
      </c>
      <c r="D110" s="87" t="s">
        <v>15</v>
      </c>
      <c r="E110" s="86">
        <v>186</v>
      </c>
      <c r="F110" s="86">
        <v>240</v>
      </c>
      <c r="G110" s="86">
        <v>324</v>
      </c>
      <c r="H110" s="86">
        <v>22.4</v>
      </c>
      <c r="I110" s="86">
        <v>279</v>
      </c>
      <c r="J110" s="56">
        <f t="shared" si="33"/>
        <v>2.7</v>
      </c>
      <c r="K110" s="57">
        <f t="shared" si="34"/>
        <v>0</v>
      </c>
      <c r="L110" s="57">
        <f t="shared" si="35"/>
        <v>26.099999999999998</v>
      </c>
      <c r="M110" s="57">
        <f t="shared" si="36"/>
        <v>34.219999999999992</v>
      </c>
      <c r="N110" s="58">
        <f t="shared" si="37"/>
        <v>56.55</v>
      </c>
      <c r="O110" s="22">
        <f t="shared" si="38"/>
        <v>119.57</v>
      </c>
      <c r="P110" s="57" t="str">
        <f t="shared" si="39"/>
        <v>D</v>
      </c>
      <c r="Q110" s="57" t="str">
        <f t="shared" si="40"/>
        <v>D</v>
      </c>
      <c r="R110" s="57" t="str">
        <f t="shared" si="42"/>
        <v>D</v>
      </c>
      <c r="S110" s="57" t="str">
        <f t="shared" si="42"/>
        <v>D</v>
      </c>
      <c r="T110" s="57" t="str">
        <f t="shared" si="42"/>
        <v>C</v>
      </c>
      <c r="U110" s="45" t="str">
        <f t="shared" si="43"/>
        <v>D</v>
      </c>
      <c r="V110" s="46"/>
      <c r="W110" s="55" t="s">
        <v>173</v>
      </c>
      <c r="X110" s="78">
        <v>39255</v>
      </c>
      <c r="Y110" s="17">
        <v>197.5</v>
      </c>
      <c r="Z110" s="17">
        <v>261</v>
      </c>
      <c r="AA110" s="84">
        <v>344</v>
      </c>
      <c r="AB110" s="84">
        <v>23.1</v>
      </c>
      <c r="AC110" s="84">
        <v>282</v>
      </c>
      <c r="AD110" s="84"/>
      <c r="AE110" s="84"/>
      <c r="AF110" s="80"/>
      <c r="AG110" s="80"/>
      <c r="AH110" s="80"/>
      <c r="AI110" s="80"/>
      <c r="AJ110" s="80"/>
      <c r="AK110" s="80"/>
      <c r="AL110" s="80"/>
      <c r="AM110" s="80"/>
      <c r="AN110" s="80"/>
      <c r="AO110" s="80"/>
      <c r="AP110" s="80"/>
      <c r="AQ110" s="26"/>
      <c r="AR110" s="26"/>
      <c r="AS110" s="47"/>
    </row>
    <row r="111" spans="1:45" s="23" customFormat="1" ht="15" customHeight="1" x14ac:dyDescent="0.3">
      <c r="A111" s="38">
        <v>109</v>
      </c>
      <c r="B111" s="86" t="s">
        <v>181</v>
      </c>
      <c r="C111" s="132">
        <v>2007</v>
      </c>
      <c r="D111" s="87" t="s">
        <v>15</v>
      </c>
      <c r="E111" s="86">
        <v>197</v>
      </c>
      <c r="F111" s="86">
        <v>262</v>
      </c>
      <c r="G111" s="86">
        <v>356</v>
      </c>
      <c r="H111" s="86">
        <v>25.4</v>
      </c>
      <c r="I111" s="86">
        <v>301</v>
      </c>
      <c r="J111" s="56">
        <f t="shared" si="33"/>
        <v>32.400000000000006</v>
      </c>
      <c r="K111" s="57">
        <f t="shared" si="34"/>
        <v>44.612500000000004</v>
      </c>
      <c r="L111" s="57">
        <f t="shared" si="35"/>
        <v>118.89999999999999</v>
      </c>
      <c r="M111" s="57">
        <f t="shared" si="36"/>
        <v>51.61999999999999</v>
      </c>
      <c r="N111" s="58">
        <f t="shared" si="37"/>
        <v>88.45</v>
      </c>
      <c r="O111" s="22">
        <f t="shared" si="38"/>
        <v>335.98250000000002</v>
      </c>
      <c r="P111" s="57" t="str">
        <f t="shared" si="39"/>
        <v>B</v>
      </c>
      <c r="Q111" s="57" t="str">
        <f t="shared" si="40"/>
        <v>B</v>
      </c>
      <c r="R111" s="57" t="str">
        <f t="shared" si="42"/>
        <v>A</v>
      </c>
      <c r="S111" s="57" t="str">
        <f t="shared" si="42"/>
        <v>C</v>
      </c>
      <c r="T111" s="57" t="str">
        <f t="shared" si="42"/>
        <v>A</v>
      </c>
      <c r="U111" s="136" t="str">
        <f t="shared" si="43"/>
        <v>A</v>
      </c>
      <c r="V111" s="46"/>
      <c r="W111" s="64" t="s">
        <v>76</v>
      </c>
      <c r="X111" s="78">
        <v>39595</v>
      </c>
      <c r="Y111" s="17">
        <v>182</v>
      </c>
      <c r="Z111" s="17">
        <v>240</v>
      </c>
      <c r="AA111" s="84">
        <v>314</v>
      </c>
      <c r="AB111" s="84">
        <v>24.6</v>
      </c>
      <c r="AC111" s="84">
        <v>254</v>
      </c>
      <c r="AD111" s="84"/>
      <c r="AE111" s="84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26"/>
      <c r="AR111" s="26"/>
      <c r="AS111" s="47"/>
    </row>
    <row r="112" spans="1:45" s="23" customFormat="1" ht="15" customHeight="1" x14ac:dyDescent="0.3">
      <c r="A112" s="38">
        <v>110</v>
      </c>
      <c r="B112" s="86" t="s">
        <v>182</v>
      </c>
      <c r="C112" s="132">
        <v>2005</v>
      </c>
      <c r="D112" s="87" t="s">
        <v>15</v>
      </c>
      <c r="E112" s="86">
        <v>193</v>
      </c>
      <c r="F112" s="86">
        <v>251</v>
      </c>
      <c r="G112" s="86">
        <v>338</v>
      </c>
      <c r="H112" s="86">
        <v>26.2</v>
      </c>
      <c r="I112" s="86">
        <v>293</v>
      </c>
      <c r="J112" s="56">
        <f t="shared" si="33"/>
        <v>21.6</v>
      </c>
      <c r="K112" s="57">
        <f t="shared" si="34"/>
        <v>21.787500000000001</v>
      </c>
      <c r="L112" s="57">
        <f t="shared" si="35"/>
        <v>66.7</v>
      </c>
      <c r="M112" s="57">
        <f t="shared" si="36"/>
        <v>56.259999999999991</v>
      </c>
      <c r="N112" s="58">
        <f t="shared" si="37"/>
        <v>76.849999999999994</v>
      </c>
      <c r="O112" s="22">
        <f t="shared" si="38"/>
        <v>243.19749999999999</v>
      </c>
      <c r="P112" s="57" t="str">
        <f t="shared" si="39"/>
        <v>D</v>
      </c>
      <c r="Q112" s="57" t="str">
        <f t="shared" si="40"/>
        <v>D</v>
      </c>
      <c r="R112" s="57" t="str">
        <f t="shared" si="42"/>
        <v>B</v>
      </c>
      <c r="S112" s="57" t="str">
        <f t="shared" si="42"/>
        <v>C</v>
      </c>
      <c r="T112" s="57" t="str">
        <f t="shared" si="42"/>
        <v>B</v>
      </c>
      <c r="U112" s="45" t="str">
        <f t="shared" si="43"/>
        <v>B</v>
      </c>
      <c r="V112" s="43"/>
      <c r="W112" s="55" t="s">
        <v>174</v>
      </c>
      <c r="X112" s="78">
        <v>39455</v>
      </c>
      <c r="Y112" s="17">
        <v>191</v>
      </c>
      <c r="Z112" s="17">
        <v>250</v>
      </c>
      <c r="AA112" s="84">
        <v>348</v>
      </c>
      <c r="AB112" s="84">
        <v>29</v>
      </c>
      <c r="AC112" s="84">
        <v>292</v>
      </c>
      <c r="AD112" s="84"/>
      <c r="AE112" s="84"/>
      <c r="AF112" s="80"/>
      <c r="AG112" s="80"/>
      <c r="AH112" s="80"/>
      <c r="AI112" s="80"/>
      <c r="AJ112" s="80"/>
      <c r="AK112" s="80"/>
      <c r="AL112" s="80"/>
      <c r="AM112" s="80"/>
      <c r="AN112" s="80"/>
      <c r="AO112" s="80"/>
      <c r="AP112" s="80"/>
      <c r="AQ112" s="26"/>
      <c r="AR112" s="26"/>
      <c r="AS112" s="47"/>
    </row>
    <row r="113" spans="1:45" s="23" customFormat="1" ht="15" customHeight="1" x14ac:dyDescent="0.3">
      <c r="A113" s="38">
        <v>111</v>
      </c>
      <c r="B113" s="86" t="s">
        <v>183</v>
      </c>
      <c r="C113" s="132">
        <v>2007</v>
      </c>
      <c r="D113" s="87" t="s">
        <v>15</v>
      </c>
      <c r="E113" s="86">
        <v>185</v>
      </c>
      <c r="F113" s="86">
        <v>241</v>
      </c>
      <c r="G113" s="86">
        <v>322</v>
      </c>
      <c r="H113" s="86">
        <v>23.4</v>
      </c>
      <c r="I113" s="86">
        <v>306</v>
      </c>
      <c r="J113" s="56">
        <f t="shared" si="33"/>
        <v>0</v>
      </c>
      <c r="K113" s="57">
        <f t="shared" si="34"/>
        <v>1.0375000000000001</v>
      </c>
      <c r="L113" s="57">
        <f t="shared" si="35"/>
        <v>20.3</v>
      </c>
      <c r="M113" s="57">
        <f t="shared" si="36"/>
        <v>40.019999999999989</v>
      </c>
      <c r="N113" s="58">
        <f t="shared" si="37"/>
        <v>95.7</v>
      </c>
      <c r="O113" s="22">
        <f t="shared" si="38"/>
        <v>157.0575</v>
      </c>
      <c r="P113" s="57" t="str">
        <f t="shared" si="39"/>
        <v>D</v>
      </c>
      <c r="Q113" s="57" t="str">
        <f t="shared" si="40"/>
        <v>D</v>
      </c>
      <c r="R113" s="57" t="str">
        <f t="shared" si="42"/>
        <v>D</v>
      </c>
      <c r="S113" s="57" t="str">
        <f t="shared" si="42"/>
        <v>D</v>
      </c>
      <c r="T113" s="57" t="str">
        <f t="shared" si="42"/>
        <v>A</v>
      </c>
      <c r="U113" s="45" t="str">
        <f t="shared" si="43"/>
        <v>D</v>
      </c>
      <c r="V113" s="46"/>
      <c r="W113" s="55" t="s">
        <v>78</v>
      </c>
      <c r="X113" s="78">
        <v>40073</v>
      </c>
      <c r="Y113" s="17">
        <v>173</v>
      </c>
      <c r="Z113" s="17">
        <v>220</v>
      </c>
      <c r="AA113" s="84">
        <v>306</v>
      </c>
      <c r="AB113" s="84">
        <v>23</v>
      </c>
      <c r="AC113" s="84">
        <v>262</v>
      </c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47"/>
    </row>
    <row r="114" spans="1:45" s="23" customFormat="1" ht="15" customHeight="1" x14ac:dyDescent="0.3">
      <c r="A114" s="38">
        <v>112</v>
      </c>
      <c r="B114" s="95" t="s">
        <v>184</v>
      </c>
      <c r="C114" s="132">
        <v>2005</v>
      </c>
      <c r="D114" s="87" t="s">
        <v>14</v>
      </c>
      <c r="E114" s="86">
        <v>196</v>
      </c>
      <c r="F114" s="86">
        <v>257</v>
      </c>
      <c r="G114" s="86">
        <v>334</v>
      </c>
      <c r="H114" s="86">
        <v>28.2</v>
      </c>
      <c r="I114" s="86">
        <v>253</v>
      </c>
      <c r="J114" s="56">
        <f t="shared" si="33"/>
        <v>29.700000000000003</v>
      </c>
      <c r="K114" s="57">
        <f t="shared" si="34"/>
        <v>34.237500000000004</v>
      </c>
      <c r="L114" s="57">
        <f t="shared" si="35"/>
        <v>55.1</v>
      </c>
      <c r="M114" s="57">
        <f t="shared" si="36"/>
        <v>67.86</v>
      </c>
      <c r="N114" s="58">
        <f t="shared" si="37"/>
        <v>18.849999999999998</v>
      </c>
      <c r="O114" s="22">
        <f t="shared" si="38"/>
        <v>205.7475</v>
      </c>
      <c r="P114" s="57" t="str">
        <f t="shared" si="39"/>
        <v>C</v>
      </c>
      <c r="Q114" s="57" t="str">
        <f t="shared" si="40"/>
        <v>C</v>
      </c>
      <c r="R114" s="57" t="str">
        <f t="shared" si="42"/>
        <v>C</v>
      </c>
      <c r="S114" s="57" t="str">
        <f t="shared" si="42"/>
        <v>B</v>
      </c>
      <c r="T114" s="57" t="str">
        <f t="shared" si="42"/>
        <v>D</v>
      </c>
      <c r="U114" s="45" t="str">
        <f t="shared" si="43"/>
        <v>C</v>
      </c>
      <c r="V114" s="46"/>
      <c r="W114" s="55" t="s">
        <v>79</v>
      </c>
      <c r="X114" s="78">
        <v>40005</v>
      </c>
      <c r="Y114" s="17">
        <v>183</v>
      </c>
      <c r="Z114" s="17">
        <v>236</v>
      </c>
      <c r="AA114" s="84">
        <v>316</v>
      </c>
      <c r="AB114" s="84">
        <v>18</v>
      </c>
      <c r="AC114" s="84">
        <v>251</v>
      </c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47"/>
    </row>
    <row r="115" spans="1:45" s="23" customFormat="1" ht="15" customHeight="1" x14ac:dyDescent="0.3">
      <c r="A115" s="38">
        <v>113</v>
      </c>
      <c r="B115" s="98" t="s">
        <v>185</v>
      </c>
      <c r="C115" s="132">
        <v>2005</v>
      </c>
      <c r="D115" s="87" t="s">
        <v>14</v>
      </c>
      <c r="E115" s="86">
        <v>194</v>
      </c>
      <c r="F115" s="86">
        <v>248</v>
      </c>
      <c r="G115" s="86">
        <v>340</v>
      </c>
      <c r="H115" s="86">
        <v>28.6</v>
      </c>
      <c r="I115" s="86">
        <v>288</v>
      </c>
      <c r="J115" s="56">
        <f t="shared" si="33"/>
        <v>24.3</v>
      </c>
      <c r="K115" s="57">
        <f t="shared" si="34"/>
        <v>15.562500000000002</v>
      </c>
      <c r="L115" s="57">
        <f t="shared" si="35"/>
        <v>72.5</v>
      </c>
      <c r="M115" s="57">
        <f t="shared" si="36"/>
        <v>70.180000000000007</v>
      </c>
      <c r="N115" s="58">
        <f t="shared" si="37"/>
        <v>69.599999999999994</v>
      </c>
      <c r="O115" s="22">
        <f t="shared" si="38"/>
        <v>252.14250000000001</v>
      </c>
      <c r="P115" s="57" t="str">
        <f t="shared" si="39"/>
        <v>D</v>
      </c>
      <c r="Q115" s="57" t="str">
        <f t="shared" si="40"/>
        <v>D</v>
      </c>
      <c r="R115" s="57" t="str">
        <f t="shared" si="42"/>
        <v>B</v>
      </c>
      <c r="S115" s="57" t="str">
        <f t="shared" si="42"/>
        <v>B</v>
      </c>
      <c r="T115" s="57" t="str">
        <f t="shared" si="42"/>
        <v>B</v>
      </c>
      <c r="U115" s="45" t="str">
        <f t="shared" si="43"/>
        <v>B</v>
      </c>
      <c r="V115" s="43"/>
      <c r="W115" s="64" t="s">
        <v>175</v>
      </c>
      <c r="X115" s="78">
        <v>40415</v>
      </c>
      <c r="Y115" s="17">
        <v>192</v>
      </c>
      <c r="Z115" s="17">
        <v>248</v>
      </c>
      <c r="AA115" s="84">
        <v>320</v>
      </c>
      <c r="AB115" s="84">
        <v>20.6</v>
      </c>
      <c r="AC115" s="84">
        <v>240</v>
      </c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47"/>
    </row>
    <row r="116" spans="1:45" s="23" customFormat="1" ht="15" customHeight="1" x14ac:dyDescent="0.3">
      <c r="A116" s="38">
        <v>114</v>
      </c>
      <c r="B116" s="86" t="s">
        <v>186</v>
      </c>
      <c r="C116" s="132">
        <v>2007</v>
      </c>
      <c r="D116" s="87" t="s">
        <v>14</v>
      </c>
      <c r="E116" s="86">
        <v>197</v>
      </c>
      <c r="F116" s="86">
        <v>252</v>
      </c>
      <c r="G116" s="86">
        <v>332</v>
      </c>
      <c r="H116" s="86">
        <v>21.7</v>
      </c>
      <c r="I116" s="86">
        <v>270</v>
      </c>
      <c r="J116" s="56">
        <f t="shared" si="33"/>
        <v>32.400000000000006</v>
      </c>
      <c r="K116" s="57">
        <f t="shared" si="34"/>
        <v>23.862500000000001</v>
      </c>
      <c r="L116" s="57">
        <f t="shared" si="35"/>
        <v>49.3</v>
      </c>
      <c r="M116" s="57">
        <f t="shared" si="36"/>
        <v>30.159999999999997</v>
      </c>
      <c r="N116" s="58">
        <f t="shared" si="37"/>
        <v>43.5</v>
      </c>
      <c r="O116" s="22">
        <f t="shared" si="38"/>
        <v>179.2225</v>
      </c>
      <c r="P116" s="57" t="str">
        <f t="shared" si="39"/>
        <v>B</v>
      </c>
      <c r="Q116" s="57" t="str">
        <f t="shared" si="40"/>
        <v>B</v>
      </c>
      <c r="R116" s="57" t="str">
        <f t="shared" si="42"/>
        <v>D</v>
      </c>
      <c r="S116" s="57" t="str">
        <f t="shared" si="42"/>
        <v>D</v>
      </c>
      <c r="T116" s="57" t="str">
        <f t="shared" si="42"/>
        <v>D</v>
      </c>
      <c r="U116" s="45" t="str">
        <f t="shared" si="43"/>
        <v>D</v>
      </c>
      <c r="V116" s="43"/>
      <c r="W116" s="64" t="s">
        <v>176</v>
      </c>
      <c r="X116" s="78">
        <v>39246</v>
      </c>
      <c r="Y116" s="17">
        <v>195</v>
      </c>
      <c r="Z116" s="17">
        <v>254</v>
      </c>
      <c r="AA116" s="84">
        <v>340</v>
      </c>
      <c r="AB116" s="84">
        <v>29.5</v>
      </c>
      <c r="AC116" s="84">
        <v>269</v>
      </c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47"/>
    </row>
    <row r="117" spans="1:45" s="23" customFormat="1" ht="15" customHeight="1" x14ac:dyDescent="0.3">
      <c r="A117" s="38">
        <v>115</v>
      </c>
      <c r="B117" s="152" t="s">
        <v>187</v>
      </c>
      <c r="C117" s="132">
        <v>2007</v>
      </c>
      <c r="D117" s="87" t="s">
        <v>14</v>
      </c>
      <c r="E117" s="86">
        <v>197</v>
      </c>
      <c r="F117" s="86">
        <v>261</v>
      </c>
      <c r="G117" s="86">
        <v>332</v>
      </c>
      <c r="H117" s="86">
        <v>24.9</v>
      </c>
      <c r="I117" s="86">
        <v>250</v>
      </c>
      <c r="J117" s="56">
        <f t="shared" si="33"/>
        <v>32.400000000000006</v>
      </c>
      <c r="K117" s="57">
        <f t="shared" si="34"/>
        <v>42.537500000000001</v>
      </c>
      <c r="L117" s="57">
        <f t="shared" si="35"/>
        <v>49.3</v>
      </c>
      <c r="M117" s="57">
        <f t="shared" si="36"/>
        <v>48.719999999999992</v>
      </c>
      <c r="N117" s="58">
        <f t="shared" si="37"/>
        <v>14.5</v>
      </c>
      <c r="O117" s="22">
        <f t="shared" si="38"/>
        <v>187.45749999999998</v>
      </c>
      <c r="P117" s="57" t="str">
        <f t="shared" si="39"/>
        <v>B</v>
      </c>
      <c r="Q117" s="57" t="str">
        <f t="shared" si="40"/>
        <v>B</v>
      </c>
      <c r="R117" s="57" t="str">
        <f t="shared" ref="R117:T148" si="44">IF(L117&gt;=80,"A",IF(L117&gt;=60,"B",IF(L117&gt;=50,"C","D")))</f>
        <v>D</v>
      </c>
      <c r="S117" s="57" t="str">
        <f t="shared" si="44"/>
        <v>D</v>
      </c>
      <c r="T117" s="57" t="str">
        <f t="shared" si="44"/>
        <v>D</v>
      </c>
      <c r="U117" s="45" t="str">
        <f t="shared" si="43"/>
        <v>D</v>
      </c>
      <c r="V117" s="43"/>
      <c r="W117" s="60" t="s">
        <v>177</v>
      </c>
      <c r="X117" s="78">
        <v>40289</v>
      </c>
      <c r="Y117" s="17">
        <v>194</v>
      </c>
      <c r="Z117" s="17">
        <v>261</v>
      </c>
      <c r="AA117" s="84">
        <v>330</v>
      </c>
      <c r="AB117" s="84">
        <v>18.100000000000001</v>
      </c>
      <c r="AC117" s="84">
        <v>233</v>
      </c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</row>
    <row r="118" spans="1:45" s="23" customFormat="1" ht="15" customHeight="1" x14ac:dyDescent="0.3">
      <c r="A118" s="38">
        <v>116</v>
      </c>
      <c r="B118" s="86" t="s">
        <v>39</v>
      </c>
      <c r="C118" s="132">
        <v>2007</v>
      </c>
      <c r="D118" s="87" t="s">
        <v>14</v>
      </c>
      <c r="E118" s="86">
        <v>186.5</v>
      </c>
      <c r="F118" s="86">
        <v>248</v>
      </c>
      <c r="G118" s="86">
        <v>334</v>
      </c>
      <c r="H118" s="86">
        <v>22.1</v>
      </c>
      <c r="I118" s="86">
        <v>295</v>
      </c>
      <c r="J118" s="56">
        <f t="shared" si="33"/>
        <v>4.0500000000000007</v>
      </c>
      <c r="K118" s="57">
        <f t="shared" si="34"/>
        <v>15.562500000000002</v>
      </c>
      <c r="L118" s="57">
        <f t="shared" si="35"/>
        <v>55.1</v>
      </c>
      <c r="M118" s="57">
        <f t="shared" si="36"/>
        <v>32.480000000000004</v>
      </c>
      <c r="N118" s="58">
        <f t="shared" si="37"/>
        <v>79.75</v>
      </c>
      <c r="O118" s="22">
        <f t="shared" si="38"/>
        <v>186.9425</v>
      </c>
      <c r="P118" s="57" t="str">
        <f t="shared" si="39"/>
        <v>D</v>
      </c>
      <c r="Q118" s="57" t="str">
        <f t="shared" si="40"/>
        <v>D</v>
      </c>
      <c r="R118" s="57" t="str">
        <f t="shared" si="44"/>
        <v>C</v>
      </c>
      <c r="S118" s="57" t="str">
        <f t="shared" si="44"/>
        <v>D</v>
      </c>
      <c r="T118" s="57" t="str">
        <f t="shared" si="44"/>
        <v>B</v>
      </c>
      <c r="U118" s="45" t="str">
        <f t="shared" si="43"/>
        <v>D</v>
      </c>
      <c r="V118" s="43"/>
      <c r="W118" s="55" t="s">
        <v>178</v>
      </c>
      <c r="X118" s="78">
        <v>40069</v>
      </c>
      <c r="Y118" s="17">
        <v>183</v>
      </c>
      <c r="Z118" s="17">
        <v>244</v>
      </c>
      <c r="AA118" s="84">
        <v>320</v>
      </c>
      <c r="AB118" s="84">
        <v>21.1</v>
      </c>
      <c r="AC118" s="84">
        <v>257</v>
      </c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</row>
    <row r="119" spans="1:45" s="23" customFormat="1" ht="15" customHeight="1" x14ac:dyDescent="0.25">
      <c r="A119" s="38">
        <v>117</v>
      </c>
      <c r="B119" s="86" t="s">
        <v>188</v>
      </c>
      <c r="C119" s="132">
        <v>2009</v>
      </c>
      <c r="D119" s="87" t="s">
        <v>14</v>
      </c>
      <c r="E119" s="86">
        <v>200</v>
      </c>
      <c r="F119" s="86">
        <v>262</v>
      </c>
      <c r="G119" s="86">
        <v>338</v>
      </c>
      <c r="H119" s="86">
        <v>21.7</v>
      </c>
      <c r="I119" s="86">
        <v>259</v>
      </c>
      <c r="J119" s="56">
        <f t="shared" si="33"/>
        <v>40.5</v>
      </c>
      <c r="K119" s="57">
        <f t="shared" si="34"/>
        <v>44.612500000000004</v>
      </c>
      <c r="L119" s="57">
        <f t="shared" si="35"/>
        <v>66.7</v>
      </c>
      <c r="M119" s="57">
        <f t="shared" si="36"/>
        <v>30.159999999999997</v>
      </c>
      <c r="N119" s="58">
        <f t="shared" si="37"/>
        <v>27.55</v>
      </c>
      <c r="O119" s="22">
        <f t="shared" si="38"/>
        <v>209.52250000000001</v>
      </c>
      <c r="P119" s="57" t="str">
        <f t="shared" si="39"/>
        <v>A</v>
      </c>
      <c r="Q119" s="57" t="str">
        <f t="shared" si="40"/>
        <v>A</v>
      </c>
      <c r="R119" s="57" t="str">
        <f t="shared" si="44"/>
        <v>B</v>
      </c>
      <c r="S119" s="57" t="str">
        <f t="shared" si="44"/>
        <v>D</v>
      </c>
      <c r="T119" s="57" t="str">
        <f t="shared" si="44"/>
        <v>D</v>
      </c>
      <c r="U119" s="45" t="str">
        <f t="shared" si="43"/>
        <v>C</v>
      </c>
      <c r="V119" s="43"/>
      <c r="W119" s="55" t="s">
        <v>179</v>
      </c>
      <c r="X119" s="78">
        <v>39360</v>
      </c>
      <c r="Y119" s="17">
        <v>184</v>
      </c>
      <c r="Z119" s="17">
        <v>240</v>
      </c>
      <c r="AA119" s="84">
        <v>326</v>
      </c>
      <c r="AB119" s="84">
        <v>23.7</v>
      </c>
      <c r="AC119" s="84">
        <v>284</v>
      </c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</row>
    <row r="120" spans="1:45" s="23" customFormat="1" ht="15" customHeight="1" x14ac:dyDescent="0.25">
      <c r="A120" s="38">
        <v>118</v>
      </c>
      <c r="B120" s="86" t="s">
        <v>189</v>
      </c>
      <c r="C120" s="132">
        <v>2009</v>
      </c>
      <c r="D120" s="87" t="s">
        <v>14</v>
      </c>
      <c r="E120" s="86">
        <v>197</v>
      </c>
      <c r="F120" s="86">
        <v>259</v>
      </c>
      <c r="G120" s="86">
        <v>334</v>
      </c>
      <c r="H120" s="86">
        <v>23.3</v>
      </c>
      <c r="I120" s="86">
        <v>244</v>
      </c>
      <c r="J120" s="56">
        <f t="shared" si="33"/>
        <v>32.400000000000006</v>
      </c>
      <c r="K120" s="57">
        <f t="shared" si="34"/>
        <v>38.387500000000003</v>
      </c>
      <c r="L120" s="57">
        <f t="shared" si="35"/>
        <v>55.1</v>
      </c>
      <c r="M120" s="57">
        <f t="shared" si="36"/>
        <v>39.440000000000005</v>
      </c>
      <c r="N120" s="58">
        <f t="shared" si="37"/>
        <v>5.8</v>
      </c>
      <c r="O120" s="22">
        <f t="shared" si="38"/>
        <v>171.12750000000003</v>
      </c>
      <c r="P120" s="57" t="str">
        <f t="shared" si="39"/>
        <v>B</v>
      </c>
      <c r="Q120" s="57" t="str">
        <f t="shared" si="40"/>
        <v>B</v>
      </c>
      <c r="R120" s="57" t="str">
        <f t="shared" si="44"/>
        <v>C</v>
      </c>
      <c r="S120" s="57" t="str">
        <f t="shared" si="44"/>
        <v>D</v>
      </c>
      <c r="T120" s="57" t="str">
        <f t="shared" si="44"/>
        <v>D</v>
      </c>
      <c r="U120" s="45" t="str">
        <f t="shared" si="43"/>
        <v>D</v>
      </c>
      <c r="V120" s="43"/>
      <c r="W120" s="55" t="s">
        <v>180</v>
      </c>
      <c r="X120" s="78">
        <v>39136</v>
      </c>
      <c r="Y120" s="17">
        <v>186</v>
      </c>
      <c r="Z120" s="17">
        <v>240</v>
      </c>
      <c r="AA120" s="84">
        <v>324</v>
      </c>
      <c r="AB120" s="84">
        <v>22.4</v>
      </c>
      <c r="AC120" s="84">
        <v>279</v>
      </c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</row>
    <row r="121" spans="1:45" s="23" customFormat="1" ht="15" customHeight="1" x14ac:dyDescent="0.25">
      <c r="A121" s="38">
        <v>119</v>
      </c>
      <c r="B121" s="86" t="s">
        <v>190</v>
      </c>
      <c r="C121" s="132">
        <v>2006</v>
      </c>
      <c r="D121" s="87" t="s">
        <v>14</v>
      </c>
      <c r="E121" s="86">
        <v>200</v>
      </c>
      <c r="F121" s="86">
        <v>260</v>
      </c>
      <c r="G121" s="86">
        <v>346</v>
      </c>
      <c r="H121" s="86">
        <v>25.4</v>
      </c>
      <c r="I121" s="86">
        <v>260</v>
      </c>
      <c r="J121" s="56">
        <f t="shared" si="33"/>
        <v>40.5</v>
      </c>
      <c r="K121" s="57">
        <f t="shared" si="34"/>
        <v>40.462500000000006</v>
      </c>
      <c r="L121" s="57">
        <f t="shared" si="35"/>
        <v>89.899999999999991</v>
      </c>
      <c r="M121" s="57">
        <f t="shared" si="36"/>
        <v>51.61999999999999</v>
      </c>
      <c r="N121" s="58">
        <f t="shared" si="37"/>
        <v>29</v>
      </c>
      <c r="O121" s="22">
        <f t="shared" si="38"/>
        <v>251.48250000000002</v>
      </c>
      <c r="P121" s="57" t="str">
        <f t="shared" si="39"/>
        <v>A</v>
      </c>
      <c r="Q121" s="57" t="str">
        <f t="shared" si="40"/>
        <v>A</v>
      </c>
      <c r="R121" s="57" t="str">
        <f t="shared" si="44"/>
        <v>A</v>
      </c>
      <c r="S121" s="57" t="str">
        <f t="shared" si="44"/>
        <v>C</v>
      </c>
      <c r="T121" s="57" t="str">
        <f t="shared" si="44"/>
        <v>D</v>
      </c>
      <c r="U121" s="45" t="str">
        <f t="shared" si="43"/>
        <v>B</v>
      </c>
      <c r="V121" s="43"/>
      <c r="W121" s="55" t="s">
        <v>181</v>
      </c>
      <c r="X121" s="78">
        <v>39355</v>
      </c>
      <c r="Y121" s="17">
        <v>197</v>
      </c>
      <c r="Z121" s="17">
        <v>262</v>
      </c>
      <c r="AA121" s="84">
        <v>356</v>
      </c>
      <c r="AB121" s="84">
        <v>25.4</v>
      </c>
      <c r="AC121" s="84">
        <v>301</v>
      </c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</row>
    <row r="122" spans="1:45" s="23" customFormat="1" ht="15" customHeight="1" x14ac:dyDescent="0.25">
      <c r="A122" s="38">
        <v>120</v>
      </c>
      <c r="B122" s="86" t="s">
        <v>191</v>
      </c>
      <c r="C122" s="132">
        <v>2006</v>
      </c>
      <c r="D122" s="87" t="s">
        <v>14</v>
      </c>
      <c r="E122" s="86">
        <v>198</v>
      </c>
      <c r="F122" s="86">
        <v>263</v>
      </c>
      <c r="G122" s="86">
        <v>348</v>
      </c>
      <c r="H122" s="86">
        <v>36.299999999999997</v>
      </c>
      <c r="I122" s="86">
        <v>279</v>
      </c>
      <c r="J122" s="56">
        <f t="shared" si="33"/>
        <v>35.1</v>
      </c>
      <c r="K122" s="57">
        <f t="shared" si="34"/>
        <v>46.687500000000007</v>
      </c>
      <c r="L122" s="57">
        <f t="shared" si="35"/>
        <v>95.7</v>
      </c>
      <c r="M122" s="57">
        <f t="shared" si="36"/>
        <v>114.83999999999997</v>
      </c>
      <c r="N122" s="58">
        <f t="shared" si="37"/>
        <v>56.55</v>
      </c>
      <c r="O122" s="22">
        <f t="shared" si="38"/>
        <v>348.8775</v>
      </c>
      <c r="P122" s="57" t="str">
        <f t="shared" si="39"/>
        <v>B</v>
      </c>
      <c r="Q122" s="57" t="str">
        <f t="shared" si="40"/>
        <v>B</v>
      </c>
      <c r="R122" s="57" t="str">
        <f t="shared" si="44"/>
        <v>A</v>
      </c>
      <c r="S122" s="57" t="str">
        <f t="shared" si="44"/>
        <v>A</v>
      </c>
      <c r="T122" s="57" t="str">
        <f t="shared" si="44"/>
        <v>C</v>
      </c>
      <c r="U122" s="136" t="str">
        <f t="shared" si="43"/>
        <v>A</v>
      </c>
      <c r="V122" s="43"/>
      <c r="W122" s="55" t="s">
        <v>182</v>
      </c>
      <c r="X122" s="78">
        <v>38705</v>
      </c>
      <c r="Y122" s="17">
        <v>193</v>
      </c>
      <c r="Z122" s="17">
        <v>251</v>
      </c>
      <c r="AA122" s="84">
        <v>338</v>
      </c>
      <c r="AB122" s="84">
        <v>26.2</v>
      </c>
      <c r="AC122" s="84">
        <v>293</v>
      </c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</row>
    <row r="123" spans="1:45" s="23" customFormat="1" ht="15" customHeight="1" x14ac:dyDescent="0.25">
      <c r="A123" s="38">
        <v>121</v>
      </c>
      <c r="B123" s="86" t="s">
        <v>192</v>
      </c>
      <c r="C123" s="132">
        <v>2005</v>
      </c>
      <c r="D123" s="87" t="s">
        <v>14</v>
      </c>
      <c r="E123" s="86">
        <v>197</v>
      </c>
      <c r="F123" s="86">
        <v>259</v>
      </c>
      <c r="G123" s="86">
        <v>348</v>
      </c>
      <c r="H123" s="86">
        <v>28.9</v>
      </c>
      <c r="I123" s="86">
        <v>283</v>
      </c>
      <c r="J123" s="56">
        <f t="shared" si="33"/>
        <v>32.400000000000006</v>
      </c>
      <c r="K123" s="57">
        <f t="shared" si="34"/>
        <v>38.387500000000003</v>
      </c>
      <c r="L123" s="57">
        <f t="shared" si="35"/>
        <v>95.7</v>
      </c>
      <c r="M123" s="57">
        <f t="shared" si="36"/>
        <v>71.919999999999987</v>
      </c>
      <c r="N123" s="58">
        <f t="shared" si="37"/>
        <v>62.35</v>
      </c>
      <c r="O123" s="22">
        <f t="shared" si="38"/>
        <v>300.75749999999999</v>
      </c>
      <c r="P123" s="57" t="str">
        <f t="shared" si="39"/>
        <v>B</v>
      </c>
      <c r="Q123" s="57" t="str">
        <f t="shared" si="40"/>
        <v>B</v>
      </c>
      <c r="R123" s="57" t="str">
        <f t="shared" si="44"/>
        <v>A</v>
      </c>
      <c r="S123" s="57" t="str">
        <f t="shared" si="44"/>
        <v>B</v>
      </c>
      <c r="T123" s="57" t="str">
        <f t="shared" si="44"/>
        <v>B</v>
      </c>
      <c r="U123" s="136" t="str">
        <f t="shared" si="43"/>
        <v>A</v>
      </c>
      <c r="V123" s="43"/>
      <c r="W123" s="55" t="s">
        <v>183</v>
      </c>
      <c r="X123" s="78">
        <v>39083</v>
      </c>
      <c r="Y123" s="17">
        <v>185</v>
      </c>
      <c r="Z123" s="17">
        <v>241</v>
      </c>
      <c r="AA123" s="84">
        <v>322</v>
      </c>
      <c r="AB123" s="84">
        <v>23.4</v>
      </c>
      <c r="AC123" s="84">
        <v>306</v>
      </c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</row>
    <row r="124" spans="1:45" s="23" customFormat="1" ht="15" customHeight="1" x14ac:dyDescent="0.25">
      <c r="A124" s="38">
        <v>122</v>
      </c>
      <c r="B124" s="95" t="s">
        <v>193</v>
      </c>
      <c r="C124" s="132">
        <v>2010</v>
      </c>
      <c r="D124" s="87" t="s">
        <v>14</v>
      </c>
      <c r="E124" s="86">
        <v>196</v>
      </c>
      <c r="F124" s="86">
        <v>252</v>
      </c>
      <c r="G124" s="86">
        <v>330</v>
      </c>
      <c r="H124" s="86">
        <v>19.2</v>
      </c>
      <c r="I124" s="86">
        <v>254</v>
      </c>
      <c r="J124" s="56">
        <f t="shared" ref="J124:J187" si="45">MAX(0,(E124-185)*5.4)*0.5</f>
        <v>29.700000000000003</v>
      </c>
      <c r="K124" s="57">
        <f t="shared" si="34"/>
        <v>23.862500000000001</v>
      </c>
      <c r="L124" s="57">
        <f t="shared" si="35"/>
        <v>43.5</v>
      </c>
      <c r="M124" s="57">
        <f t="shared" si="36"/>
        <v>15.659999999999995</v>
      </c>
      <c r="N124" s="58">
        <f t="shared" si="37"/>
        <v>20.3</v>
      </c>
      <c r="O124" s="22">
        <f t="shared" si="38"/>
        <v>133.02250000000001</v>
      </c>
      <c r="P124" s="57" t="str">
        <f t="shared" si="39"/>
        <v>C</v>
      </c>
      <c r="Q124" s="57" t="str">
        <f t="shared" si="40"/>
        <v>C</v>
      </c>
      <c r="R124" s="57" t="str">
        <f t="shared" si="44"/>
        <v>D</v>
      </c>
      <c r="S124" s="57" t="str">
        <f t="shared" si="44"/>
        <v>D</v>
      </c>
      <c r="T124" s="57" t="str">
        <f t="shared" si="44"/>
        <v>D</v>
      </c>
      <c r="U124" s="45" t="str">
        <f t="shared" si="43"/>
        <v>D</v>
      </c>
      <c r="V124" s="43"/>
      <c r="W124" s="134" t="s">
        <v>14</v>
      </c>
      <c r="X124" s="55"/>
      <c r="Y124" s="17"/>
      <c r="Z124" s="17"/>
      <c r="AA124" s="84"/>
      <c r="AB124" s="84"/>
      <c r="AC124" s="84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</row>
    <row r="125" spans="1:45" s="23" customFormat="1" ht="15" customHeight="1" x14ac:dyDescent="0.25">
      <c r="A125" s="38">
        <v>123</v>
      </c>
      <c r="B125" s="86" t="s">
        <v>194</v>
      </c>
      <c r="C125" s="151">
        <v>2008</v>
      </c>
      <c r="D125" s="87" t="s">
        <v>14</v>
      </c>
      <c r="E125" s="86">
        <v>213.5</v>
      </c>
      <c r="F125" s="86">
        <v>280</v>
      </c>
      <c r="G125" s="86">
        <v>358</v>
      </c>
      <c r="H125" s="86">
        <v>23.6</v>
      </c>
      <c r="I125" s="86">
        <v>280</v>
      </c>
      <c r="J125" s="56">
        <f t="shared" si="45"/>
        <v>76.95</v>
      </c>
      <c r="K125" s="57">
        <f t="shared" si="34"/>
        <v>81.962500000000006</v>
      </c>
      <c r="L125" s="57">
        <f t="shared" si="35"/>
        <v>124.7</v>
      </c>
      <c r="M125" s="57">
        <f t="shared" si="36"/>
        <v>41.180000000000007</v>
      </c>
      <c r="N125" s="58">
        <f t="shared" si="37"/>
        <v>58</v>
      </c>
      <c r="O125" s="22">
        <f t="shared" si="38"/>
        <v>382.79250000000002</v>
      </c>
      <c r="P125" s="57" t="str">
        <f t="shared" si="39"/>
        <v>A</v>
      </c>
      <c r="Q125" s="57" t="str">
        <f t="shared" si="40"/>
        <v>A</v>
      </c>
      <c r="R125" s="57" t="str">
        <f t="shared" si="44"/>
        <v>A</v>
      </c>
      <c r="S125" s="57" t="str">
        <f t="shared" si="44"/>
        <v>D</v>
      </c>
      <c r="T125" s="57" t="str">
        <f t="shared" si="44"/>
        <v>C</v>
      </c>
      <c r="U125" s="136" t="str">
        <f t="shared" si="43"/>
        <v>A</v>
      </c>
      <c r="V125" s="43"/>
      <c r="W125" s="64" t="s">
        <v>184</v>
      </c>
      <c r="X125" s="150">
        <v>38601</v>
      </c>
      <c r="Y125" s="17">
        <v>196</v>
      </c>
      <c r="Z125" s="17">
        <v>257</v>
      </c>
      <c r="AA125" s="84">
        <v>334</v>
      </c>
      <c r="AB125" s="84">
        <v>28.2</v>
      </c>
      <c r="AC125" s="84">
        <v>253</v>
      </c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</row>
    <row r="126" spans="1:45" s="23" customFormat="1" ht="15" customHeight="1" x14ac:dyDescent="0.3">
      <c r="A126" s="38">
        <v>124</v>
      </c>
      <c r="B126" s="95" t="s">
        <v>197</v>
      </c>
      <c r="C126" s="151">
        <v>2006</v>
      </c>
      <c r="D126" s="87" t="s">
        <v>196</v>
      </c>
      <c r="E126" s="86">
        <v>177</v>
      </c>
      <c r="F126" s="86">
        <v>232</v>
      </c>
      <c r="G126" s="86">
        <v>320</v>
      </c>
      <c r="H126" s="86">
        <v>26.7</v>
      </c>
      <c r="I126" s="86">
        <v>284</v>
      </c>
      <c r="J126" s="56">
        <f t="shared" si="45"/>
        <v>0</v>
      </c>
      <c r="K126" s="57">
        <f t="shared" si="34"/>
        <v>0</v>
      </c>
      <c r="L126" s="57">
        <f t="shared" si="35"/>
        <v>14.5</v>
      </c>
      <c r="M126" s="57">
        <f t="shared" si="36"/>
        <v>59.16</v>
      </c>
      <c r="N126" s="58">
        <f t="shared" si="37"/>
        <v>63.8</v>
      </c>
      <c r="O126" s="22">
        <f t="shared" si="38"/>
        <v>137.45999999999998</v>
      </c>
      <c r="P126" s="57" t="str">
        <f t="shared" si="39"/>
        <v>D</v>
      </c>
      <c r="Q126" s="57" t="str">
        <f t="shared" si="40"/>
        <v>D</v>
      </c>
      <c r="R126" s="57" t="str">
        <f t="shared" si="44"/>
        <v>D</v>
      </c>
      <c r="S126" s="57" t="str">
        <f t="shared" si="44"/>
        <v>C</v>
      </c>
      <c r="T126" s="57" t="str">
        <f t="shared" si="44"/>
        <v>B</v>
      </c>
      <c r="U126" s="45" t="str">
        <f t="shared" si="43"/>
        <v>D</v>
      </c>
      <c r="V126" s="46"/>
      <c r="W126" s="61" t="s">
        <v>185</v>
      </c>
      <c r="X126" s="78">
        <v>38496</v>
      </c>
      <c r="Y126" s="17">
        <v>194</v>
      </c>
      <c r="Z126" s="17">
        <v>248</v>
      </c>
      <c r="AA126" s="84">
        <v>340</v>
      </c>
      <c r="AB126" s="84">
        <v>28.6</v>
      </c>
      <c r="AC126" s="84">
        <v>288</v>
      </c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</row>
    <row r="127" spans="1:45" s="23" customFormat="1" ht="15" customHeight="1" x14ac:dyDescent="0.3">
      <c r="A127" s="38">
        <v>125</v>
      </c>
      <c r="B127" s="95" t="s">
        <v>198</v>
      </c>
      <c r="C127" s="151">
        <v>2007</v>
      </c>
      <c r="D127" s="87" t="s">
        <v>196</v>
      </c>
      <c r="E127" s="86">
        <v>192</v>
      </c>
      <c r="F127" s="86">
        <v>253</v>
      </c>
      <c r="G127" s="86">
        <v>338</v>
      </c>
      <c r="H127" s="86">
        <v>24.9</v>
      </c>
      <c r="I127" s="86">
        <v>279</v>
      </c>
      <c r="J127" s="56">
        <f t="shared" si="45"/>
        <v>18.900000000000002</v>
      </c>
      <c r="K127" s="57">
        <f t="shared" si="34"/>
        <v>25.937500000000004</v>
      </c>
      <c r="L127" s="57">
        <f t="shared" si="35"/>
        <v>66.7</v>
      </c>
      <c r="M127" s="57">
        <f t="shared" si="36"/>
        <v>48.719999999999992</v>
      </c>
      <c r="N127" s="58">
        <f t="shared" si="37"/>
        <v>56.55</v>
      </c>
      <c r="O127" s="22">
        <f t="shared" si="38"/>
        <v>216.8075</v>
      </c>
      <c r="P127" s="57" t="str">
        <f t="shared" si="39"/>
        <v>D</v>
      </c>
      <c r="Q127" s="57" t="str">
        <f t="shared" si="40"/>
        <v>D</v>
      </c>
      <c r="R127" s="57" t="str">
        <f t="shared" si="44"/>
        <v>B</v>
      </c>
      <c r="S127" s="57" t="str">
        <f t="shared" si="44"/>
        <v>D</v>
      </c>
      <c r="T127" s="57" t="str">
        <f t="shared" si="44"/>
        <v>C</v>
      </c>
      <c r="U127" s="45" t="str">
        <f t="shared" si="43"/>
        <v>C</v>
      </c>
      <c r="V127" s="46"/>
      <c r="W127" s="55" t="s">
        <v>186</v>
      </c>
      <c r="X127" s="78">
        <v>39133</v>
      </c>
      <c r="Y127" s="17">
        <v>197</v>
      </c>
      <c r="Z127" s="17">
        <v>252</v>
      </c>
      <c r="AA127" s="84">
        <v>332</v>
      </c>
      <c r="AB127" s="84">
        <v>21.7</v>
      </c>
      <c r="AC127" s="84">
        <v>270</v>
      </c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</row>
    <row r="128" spans="1:45" s="23" customFormat="1" ht="15" customHeight="1" x14ac:dyDescent="0.25">
      <c r="A128" s="38">
        <v>126</v>
      </c>
      <c r="B128" s="86" t="s">
        <v>65</v>
      </c>
      <c r="C128" s="151">
        <v>2008</v>
      </c>
      <c r="D128" s="87" t="s">
        <v>196</v>
      </c>
      <c r="E128" s="86">
        <v>188</v>
      </c>
      <c r="F128" s="86">
        <v>247</v>
      </c>
      <c r="G128" s="86">
        <v>326</v>
      </c>
      <c r="H128" s="86">
        <v>22.4</v>
      </c>
      <c r="I128" s="86">
        <v>262</v>
      </c>
      <c r="J128" s="56">
        <f t="shared" si="45"/>
        <v>8.1000000000000014</v>
      </c>
      <c r="K128" s="57">
        <f t="shared" si="34"/>
        <v>13.487500000000001</v>
      </c>
      <c r="L128" s="57">
        <f t="shared" si="35"/>
        <v>31.9</v>
      </c>
      <c r="M128" s="57">
        <f t="shared" si="36"/>
        <v>34.219999999999992</v>
      </c>
      <c r="N128" s="58">
        <f t="shared" si="37"/>
        <v>31.9</v>
      </c>
      <c r="O128" s="22">
        <f t="shared" si="38"/>
        <v>119.60749999999999</v>
      </c>
      <c r="P128" s="57" t="str">
        <f t="shared" si="39"/>
        <v>D</v>
      </c>
      <c r="Q128" s="57" t="str">
        <f t="shared" si="40"/>
        <v>D</v>
      </c>
      <c r="R128" s="57" t="str">
        <f t="shared" si="44"/>
        <v>D</v>
      </c>
      <c r="S128" s="57" t="str">
        <f t="shared" si="44"/>
        <v>D</v>
      </c>
      <c r="T128" s="57" t="str">
        <f t="shared" si="44"/>
        <v>D</v>
      </c>
      <c r="U128" s="45" t="str">
        <f t="shared" si="43"/>
        <v>D</v>
      </c>
      <c r="V128" s="43"/>
      <c r="W128" s="23" t="s">
        <v>187</v>
      </c>
      <c r="X128" s="78">
        <v>39222</v>
      </c>
      <c r="Y128" s="17">
        <v>197</v>
      </c>
      <c r="Z128" s="17">
        <v>261</v>
      </c>
      <c r="AA128" s="84">
        <v>332</v>
      </c>
      <c r="AB128" s="84" t="s">
        <v>195</v>
      </c>
      <c r="AC128" s="84">
        <v>250</v>
      </c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</row>
    <row r="129" spans="1:45" s="23" customFormat="1" ht="15" customHeight="1" x14ac:dyDescent="0.3">
      <c r="A129" s="38">
        <v>127</v>
      </c>
      <c r="B129" s="98" t="s">
        <v>199</v>
      </c>
      <c r="C129" s="151">
        <v>2008</v>
      </c>
      <c r="D129" s="87" t="s">
        <v>196</v>
      </c>
      <c r="E129" s="86">
        <v>188</v>
      </c>
      <c r="F129" s="86">
        <v>248</v>
      </c>
      <c r="G129" s="86">
        <v>334</v>
      </c>
      <c r="H129" s="86">
        <v>25.6</v>
      </c>
      <c r="I129" s="86">
        <v>263</v>
      </c>
      <c r="J129" s="56">
        <f t="shared" si="45"/>
        <v>8.1000000000000014</v>
      </c>
      <c r="K129" s="57">
        <f t="shared" si="34"/>
        <v>15.562500000000002</v>
      </c>
      <c r="L129" s="57">
        <f t="shared" si="35"/>
        <v>55.1</v>
      </c>
      <c r="M129" s="57">
        <f t="shared" si="36"/>
        <v>52.780000000000008</v>
      </c>
      <c r="N129" s="58">
        <f t="shared" si="37"/>
        <v>33.35</v>
      </c>
      <c r="O129" s="22">
        <f t="shared" si="38"/>
        <v>164.89250000000001</v>
      </c>
      <c r="P129" s="57" t="str">
        <f t="shared" si="39"/>
        <v>D</v>
      </c>
      <c r="Q129" s="57" t="str">
        <f t="shared" si="40"/>
        <v>D</v>
      </c>
      <c r="R129" s="57" t="str">
        <f t="shared" si="44"/>
        <v>C</v>
      </c>
      <c r="S129" s="57" t="str">
        <f t="shared" si="44"/>
        <v>C</v>
      </c>
      <c r="T129" s="57" t="str">
        <f t="shared" si="44"/>
        <v>D</v>
      </c>
      <c r="U129" s="45" t="str">
        <f t="shared" si="43"/>
        <v>D</v>
      </c>
      <c r="V129" s="46"/>
      <c r="W129" s="55" t="s">
        <v>39</v>
      </c>
      <c r="X129" s="78">
        <v>39108</v>
      </c>
      <c r="Y129" s="17">
        <v>186.5</v>
      </c>
      <c r="Z129" s="17">
        <v>248</v>
      </c>
      <c r="AA129" s="84">
        <v>334</v>
      </c>
      <c r="AB129" s="84">
        <v>22.1</v>
      </c>
      <c r="AC129" s="84">
        <v>295</v>
      </c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</row>
    <row r="130" spans="1:45" s="23" customFormat="1" ht="15" customHeight="1" x14ac:dyDescent="0.3">
      <c r="A130" s="38">
        <v>128</v>
      </c>
      <c r="B130" s="95" t="s">
        <v>200</v>
      </c>
      <c r="C130" s="151">
        <v>2010</v>
      </c>
      <c r="D130" s="87" t="s">
        <v>196</v>
      </c>
      <c r="E130" s="86">
        <v>174</v>
      </c>
      <c r="F130" s="86">
        <v>229</v>
      </c>
      <c r="G130" s="86">
        <v>300</v>
      </c>
      <c r="H130" s="86">
        <v>18.100000000000001</v>
      </c>
      <c r="I130" s="86">
        <v>256</v>
      </c>
      <c r="J130" s="56">
        <f t="shared" si="45"/>
        <v>0</v>
      </c>
      <c r="K130" s="57">
        <f t="shared" si="34"/>
        <v>0</v>
      </c>
      <c r="L130" s="57">
        <f t="shared" si="35"/>
        <v>0</v>
      </c>
      <c r="M130" s="57">
        <f t="shared" si="36"/>
        <v>9.2800000000000082</v>
      </c>
      <c r="N130" s="58">
        <f t="shared" si="37"/>
        <v>23.2</v>
      </c>
      <c r="O130" s="22">
        <f t="shared" si="38"/>
        <v>32.480000000000004</v>
      </c>
      <c r="P130" s="57" t="str">
        <f t="shared" si="39"/>
        <v>D</v>
      </c>
      <c r="Q130" s="57" t="str">
        <f t="shared" si="40"/>
        <v>D</v>
      </c>
      <c r="R130" s="57" t="str">
        <f t="shared" si="44"/>
        <v>D</v>
      </c>
      <c r="S130" s="57" t="str">
        <f t="shared" si="44"/>
        <v>D</v>
      </c>
      <c r="T130" s="57" t="str">
        <f t="shared" si="44"/>
        <v>D</v>
      </c>
      <c r="U130" s="45" t="str">
        <f t="shared" si="43"/>
        <v>D</v>
      </c>
      <c r="V130" s="46"/>
      <c r="W130" s="55" t="s">
        <v>188</v>
      </c>
      <c r="X130" s="78">
        <v>40150</v>
      </c>
      <c r="Y130" s="17">
        <v>200</v>
      </c>
      <c r="Z130" s="17">
        <v>262</v>
      </c>
      <c r="AA130" s="84">
        <v>338</v>
      </c>
      <c r="AB130" s="84">
        <v>21.7</v>
      </c>
      <c r="AC130" s="84">
        <v>259</v>
      </c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</row>
    <row r="131" spans="1:45" s="23" customFormat="1" ht="15" customHeight="1" x14ac:dyDescent="0.25">
      <c r="A131" s="38">
        <v>129</v>
      </c>
      <c r="B131" s="98" t="s">
        <v>201</v>
      </c>
      <c r="C131" s="151">
        <v>2010</v>
      </c>
      <c r="D131" s="87" t="s">
        <v>196</v>
      </c>
      <c r="E131" s="86">
        <v>187</v>
      </c>
      <c r="F131" s="86">
        <v>245</v>
      </c>
      <c r="G131" s="86">
        <v>322</v>
      </c>
      <c r="H131" s="86">
        <v>15.9</v>
      </c>
      <c r="I131" s="86">
        <v>255</v>
      </c>
      <c r="J131" s="63">
        <f t="shared" si="45"/>
        <v>5.4</v>
      </c>
      <c r="K131" s="61">
        <f t="shared" si="34"/>
        <v>9.3375000000000004</v>
      </c>
      <c r="L131" s="61">
        <f t="shared" si="35"/>
        <v>20.3</v>
      </c>
      <c r="M131" s="61">
        <f t="shared" si="36"/>
        <v>0</v>
      </c>
      <c r="N131" s="65">
        <f t="shared" si="37"/>
        <v>21.75</v>
      </c>
      <c r="O131" s="30">
        <f t="shared" si="38"/>
        <v>56.787500000000001</v>
      </c>
      <c r="P131" s="61" t="str">
        <f t="shared" si="39"/>
        <v>D</v>
      </c>
      <c r="Q131" s="61" t="str">
        <f t="shared" si="40"/>
        <v>D</v>
      </c>
      <c r="R131" s="61" t="str">
        <f t="shared" si="44"/>
        <v>D</v>
      </c>
      <c r="S131" s="61" t="str">
        <f t="shared" si="44"/>
        <v>D</v>
      </c>
      <c r="T131" s="61" t="str">
        <f t="shared" si="44"/>
        <v>D</v>
      </c>
      <c r="U131" s="66" t="str">
        <f t="shared" si="43"/>
        <v>D</v>
      </c>
      <c r="V131" s="43"/>
      <c r="W131" s="55" t="s">
        <v>189</v>
      </c>
      <c r="X131" s="78">
        <v>40077</v>
      </c>
      <c r="Y131" s="17">
        <v>197</v>
      </c>
      <c r="Z131" s="17">
        <v>259</v>
      </c>
      <c r="AA131" s="84">
        <v>334</v>
      </c>
      <c r="AB131" s="84">
        <v>23.3</v>
      </c>
      <c r="AC131" s="84">
        <v>244</v>
      </c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</row>
    <row r="132" spans="1:45" s="23" customFormat="1" ht="15" customHeight="1" x14ac:dyDescent="0.25">
      <c r="A132" s="38">
        <v>130</v>
      </c>
      <c r="B132" s="95" t="s">
        <v>66</v>
      </c>
      <c r="C132" s="151">
        <v>2007</v>
      </c>
      <c r="D132" s="87" t="s">
        <v>196</v>
      </c>
      <c r="E132" s="86">
        <v>188</v>
      </c>
      <c r="F132" s="86">
        <v>245</v>
      </c>
      <c r="G132" s="86">
        <v>322</v>
      </c>
      <c r="H132" s="86">
        <v>17.399999999999999</v>
      </c>
      <c r="I132" s="86">
        <v>256</v>
      </c>
      <c r="J132" s="56">
        <f t="shared" si="45"/>
        <v>8.1000000000000014</v>
      </c>
      <c r="K132" s="57">
        <f t="shared" si="34"/>
        <v>9.3375000000000004</v>
      </c>
      <c r="L132" s="57">
        <f t="shared" si="35"/>
        <v>20.3</v>
      </c>
      <c r="M132" s="57">
        <f t="shared" si="36"/>
        <v>5.2199999999999918</v>
      </c>
      <c r="N132" s="58">
        <f t="shared" si="37"/>
        <v>23.2</v>
      </c>
      <c r="O132" s="22">
        <f t="shared" si="38"/>
        <v>66.157499999999985</v>
      </c>
      <c r="P132" s="57" t="str">
        <f t="shared" si="39"/>
        <v>D</v>
      </c>
      <c r="Q132" s="57" t="str">
        <f t="shared" si="40"/>
        <v>D</v>
      </c>
      <c r="R132" s="57" t="str">
        <f t="shared" si="44"/>
        <v>D</v>
      </c>
      <c r="S132" s="57" t="str">
        <f t="shared" si="44"/>
        <v>D</v>
      </c>
      <c r="T132" s="57" t="str">
        <f t="shared" si="44"/>
        <v>D</v>
      </c>
      <c r="U132" s="45" t="str">
        <f t="shared" si="43"/>
        <v>D</v>
      </c>
      <c r="V132" s="43"/>
      <c r="W132" s="55" t="s">
        <v>190</v>
      </c>
      <c r="X132" s="78">
        <v>38884</v>
      </c>
      <c r="Y132" s="17">
        <v>200</v>
      </c>
      <c r="Z132" s="17">
        <v>260</v>
      </c>
      <c r="AA132" s="84">
        <v>346</v>
      </c>
      <c r="AB132" s="84">
        <v>25.4</v>
      </c>
      <c r="AC132" s="84">
        <v>260</v>
      </c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</row>
    <row r="133" spans="1:45" s="23" customFormat="1" ht="15" customHeight="1" x14ac:dyDescent="0.25">
      <c r="A133" s="38">
        <v>131</v>
      </c>
      <c r="B133" s="98" t="s">
        <v>202</v>
      </c>
      <c r="C133" s="132">
        <v>2008</v>
      </c>
      <c r="D133" s="87" t="s">
        <v>196</v>
      </c>
      <c r="E133" s="86">
        <v>172</v>
      </c>
      <c r="F133" s="86">
        <v>225</v>
      </c>
      <c r="G133" s="86">
        <v>316</v>
      </c>
      <c r="H133" s="86">
        <v>16.2</v>
      </c>
      <c r="I133" s="86">
        <v>272</v>
      </c>
      <c r="J133" s="56">
        <f t="shared" si="45"/>
        <v>0</v>
      </c>
      <c r="K133" s="57">
        <f t="shared" ref="K133:K196" si="46">MAX(0,(F133-240.5)*4.15)*0.5</f>
        <v>0</v>
      </c>
      <c r="L133" s="57">
        <f t="shared" ref="L133:L196" si="47">MAX(0,(G133-315)*2.9)</f>
        <v>2.9</v>
      </c>
      <c r="M133" s="57">
        <f t="shared" ref="M133:M196" si="48">MAX(0,(H133-16.5)*5.8)</f>
        <v>0</v>
      </c>
      <c r="N133" s="58">
        <f t="shared" ref="N133:N196" si="49">MAX(0,(I133-240)*1.45)</f>
        <v>46.4</v>
      </c>
      <c r="O133" s="22">
        <f t="shared" ref="O133:O196" si="50">SUM(J133:N133)</f>
        <v>49.3</v>
      </c>
      <c r="P133" s="57" t="str">
        <f t="shared" ref="P133:P196" si="51">IF(J133&gt;=80/2,"A",IF(J133&gt;=60/2,"B",IF(J133&gt;=50/2,"C","D")))</f>
        <v>D</v>
      </c>
      <c r="Q133" s="57" t="str">
        <f t="shared" ref="Q133:Q196" si="52">IF(J133&gt;=80/2,"A",IF(J133&gt;=60/2,"B",IF(J133&gt;=50/2,"C","D")))</f>
        <v>D</v>
      </c>
      <c r="R133" s="57" t="str">
        <f t="shared" si="44"/>
        <v>D</v>
      </c>
      <c r="S133" s="57" t="str">
        <f t="shared" si="44"/>
        <v>D</v>
      </c>
      <c r="T133" s="57" t="str">
        <f t="shared" si="44"/>
        <v>D</v>
      </c>
      <c r="U133" s="45" t="str">
        <f t="shared" si="43"/>
        <v>D</v>
      </c>
      <c r="V133" s="43"/>
      <c r="W133" s="55" t="s">
        <v>191</v>
      </c>
      <c r="X133" s="78">
        <v>39054</v>
      </c>
      <c r="Y133" s="17">
        <v>198</v>
      </c>
      <c r="Z133" s="17">
        <v>263</v>
      </c>
      <c r="AA133" s="84">
        <v>348</v>
      </c>
      <c r="AB133" s="84">
        <v>36.299999999999997</v>
      </c>
      <c r="AC133" s="84">
        <v>279</v>
      </c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</row>
    <row r="134" spans="1:45" s="23" customFormat="1" ht="15" customHeight="1" x14ac:dyDescent="0.25">
      <c r="A134" s="38">
        <v>132</v>
      </c>
      <c r="B134" s="86" t="s">
        <v>70</v>
      </c>
      <c r="C134" s="132">
        <v>2008</v>
      </c>
      <c r="D134" s="87" t="s">
        <v>196</v>
      </c>
      <c r="E134" s="86">
        <v>190</v>
      </c>
      <c r="F134" s="86">
        <v>247</v>
      </c>
      <c r="G134" s="86">
        <v>322</v>
      </c>
      <c r="H134" s="86">
        <v>18.3</v>
      </c>
      <c r="I134" s="86">
        <v>265</v>
      </c>
      <c r="J134" s="56">
        <f t="shared" si="45"/>
        <v>13.5</v>
      </c>
      <c r="K134" s="57">
        <f t="shared" si="46"/>
        <v>13.487500000000001</v>
      </c>
      <c r="L134" s="57">
        <f t="shared" si="47"/>
        <v>20.3</v>
      </c>
      <c r="M134" s="57">
        <f t="shared" si="48"/>
        <v>10.440000000000003</v>
      </c>
      <c r="N134" s="58">
        <f t="shared" si="49"/>
        <v>36.25</v>
      </c>
      <c r="O134" s="22">
        <f t="shared" si="50"/>
        <v>93.977500000000006</v>
      </c>
      <c r="P134" s="57" t="str">
        <f t="shared" si="51"/>
        <v>D</v>
      </c>
      <c r="Q134" s="57" t="str">
        <f t="shared" si="52"/>
        <v>D</v>
      </c>
      <c r="R134" s="57" t="str">
        <f t="shared" si="44"/>
        <v>D</v>
      </c>
      <c r="S134" s="57" t="str">
        <f t="shared" si="44"/>
        <v>D</v>
      </c>
      <c r="T134" s="57" t="str">
        <f t="shared" si="44"/>
        <v>D</v>
      </c>
      <c r="U134" s="45" t="str">
        <f t="shared" si="43"/>
        <v>D</v>
      </c>
      <c r="V134" s="43"/>
      <c r="W134" s="55" t="s">
        <v>192</v>
      </c>
      <c r="X134" s="78">
        <v>38683</v>
      </c>
      <c r="Y134" s="17">
        <v>197</v>
      </c>
      <c r="Z134" s="17">
        <v>259</v>
      </c>
      <c r="AA134" s="84">
        <v>348</v>
      </c>
      <c r="AB134" s="84">
        <v>28.9</v>
      </c>
      <c r="AC134" s="84">
        <v>283</v>
      </c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</row>
    <row r="135" spans="1:45" s="23" customFormat="1" ht="15" customHeight="1" x14ac:dyDescent="0.25">
      <c r="A135" s="38">
        <v>133</v>
      </c>
      <c r="B135" s="86" t="s">
        <v>204</v>
      </c>
      <c r="C135" s="151">
        <v>2009</v>
      </c>
      <c r="D135" s="87" t="s">
        <v>205</v>
      </c>
      <c r="E135" s="86">
        <v>194</v>
      </c>
      <c r="F135" s="86">
        <v>253</v>
      </c>
      <c r="G135" s="86">
        <v>330</v>
      </c>
      <c r="H135" s="86">
        <v>24.1</v>
      </c>
      <c r="I135" s="86">
        <v>270</v>
      </c>
      <c r="J135" s="56">
        <f t="shared" si="45"/>
        <v>24.3</v>
      </c>
      <c r="K135" s="57">
        <f t="shared" si="46"/>
        <v>25.937500000000004</v>
      </c>
      <c r="L135" s="57">
        <f t="shared" si="47"/>
        <v>43.5</v>
      </c>
      <c r="M135" s="57">
        <f t="shared" si="48"/>
        <v>44.080000000000005</v>
      </c>
      <c r="N135" s="58">
        <f t="shared" si="49"/>
        <v>43.5</v>
      </c>
      <c r="O135" s="22">
        <f t="shared" si="50"/>
        <v>181.31750000000002</v>
      </c>
      <c r="P135" s="57" t="str">
        <f t="shared" si="51"/>
        <v>D</v>
      </c>
      <c r="Q135" s="57" t="str">
        <f t="shared" si="52"/>
        <v>D</v>
      </c>
      <c r="R135" s="57" t="str">
        <f t="shared" si="44"/>
        <v>D</v>
      </c>
      <c r="S135" s="57" t="str">
        <f t="shared" si="44"/>
        <v>D</v>
      </c>
      <c r="T135" s="57" t="str">
        <f t="shared" si="44"/>
        <v>D</v>
      </c>
      <c r="U135" s="45" t="str">
        <f t="shared" si="43"/>
        <v>D</v>
      </c>
      <c r="V135" s="43"/>
      <c r="W135" s="64" t="s">
        <v>193</v>
      </c>
      <c r="X135" s="78">
        <v>40423</v>
      </c>
      <c r="Y135" s="17">
        <v>196</v>
      </c>
      <c r="Z135" s="17">
        <v>252</v>
      </c>
      <c r="AA135" s="84">
        <v>330</v>
      </c>
      <c r="AB135" s="84">
        <v>19.2</v>
      </c>
      <c r="AC135" s="84">
        <v>254</v>
      </c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</row>
    <row r="136" spans="1:45" s="23" customFormat="1" ht="15" customHeight="1" x14ac:dyDescent="0.25">
      <c r="A136" s="38">
        <v>134</v>
      </c>
      <c r="B136" s="95" t="s">
        <v>57</v>
      </c>
      <c r="C136" s="151">
        <v>2009</v>
      </c>
      <c r="D136" s="87" t="s">
        <v>205</v>
      </c>
      <c r="E136" s="86">
        <v>186</v>
      </c>
      <c r="F136" s="86">
        <v>245</v>
      </c>
      <c r="G136" s="86">
        <v>322</v>
      </c>
      <c r="H136" s="86">
        <v>28.2</v>
      </c>
      <c r="I136" s="86">
        <v>287</v>
      </c>
      <c r="J136" s="56">
        <f t="shared" si="45"/>
        <v>2.7</v>
      </c>
      <c r="K136" s="57">
        <f t="shared" si="46"/>
        <v>9.3375000000000004</v>
      </c>
      <c r="L136" s="57">
        <f t="shared" si="47"/>
        <v>20.3</v>
      </c>
      <c r="M136" s="57">
        <f t="shared" si="48"/>
        <v>67.86</v>
      </c>
      <c r="N136" s="58">
        <f t="shared" si="49"/>
        <v>68.149999999999991</v>
      </c>
      <c r="O136" s="22">
        <f t="shared" si="50"/>
        <v>168.3475</v>
      </c>
      <c r="P136" s="57" t="str">
        <f t="shared" si="51"/>
        <v>D</v>
      </c>
      <c r="Q136" s="57" t="str">
        <f t="shared" si="52"/>
        <v>D</v>
      </c>
      <c r="R136" s="57" t="str">
        <f t="shared" si="44"/>
        <v>D</v>
      </c>
      <c r="S136" s="57" t="str">
        <f t="shared" si="44"/>
        <v>B</v>
      </c>
      <c r="T136" s="57" t="str">
        <f t="shared" si="44"/>
        <v>B</v>
      </c>
      <c r="U136" s="45" t="str">
        <f t="shared" si="43"/>
        <v>D</v>
      </c>
      <c r="V136" s="43"/>
      <c r="W136" s="55" t="s">
        <v>194</v>
      </c>
      <c r="X136" s="78">
        <v>39601</v>
      </c>
      <c r="Y136" s="17">
        <v>213.5</v>
      </c>
      <c r="Z136" s="17">
        <v>280</v>
      </c>
      <c r="AA136" s="84">
        <v>358</v>
      </c>
      <c r="AB136" s="84">
        <v>23.6</v>
      </c>
      <c r="AC136" s="84">
        <v>280</v>
      </c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</row>
    <row r="137" spans="1:45" s="23" customFormat="1" ht="15" customHeight="1" x14ac:dyDescent="0.25">
      <c r="A137" s="38">
        <v>135</v>
      </c>
      <c r="B137" s="86" t="s">
        <v>74</v>
      </c>
      <c r="C137" s="151">
        <v>2009</v>
      </c>
      <c r="D137" s="87" t="s">
        <v>205</v>
      </c>
      <c r="E137" s="86">
        <v>188</v>
      </c>
      <c r="F137" s="86">
        <v>245</v>
      </c>
      <c r="G137" s="86">
        <v>328</v>
      </c>
      <c r="H137" s="86">
        <v>24.9</v>
      </c>
      <c r="I137" s="86">
        <v>255</v>
      </c>
      <c r="J137" s="56">
        <f t="shared" si="45"/>
        <v>8.1000000000000014</v>
      </c>
      <c r="K137" s="57">
        <f t="shared" si="46"/>
        <v>9.3375000000000004</v>
      </c>
      <c r="L137" s="57">
        <f t="shared" si="47"/>
        <v>37.699999999999996</v>
      </c>
      <c r="M137" s="57">
        <f t="shared" si="48"/>
        <v>48.719999999999992</v>
      </c>
      <c r="N137" s="58">
        <f t="shared" si="49"/>
        <v>21.75</v>
      </c>
      <c r="O137" s="22">
        <f t="shared" si="50"/>
        <v>125.60749999999999</v>
      </c>
      <c r="P137" s="57" t="str">
        <f t="shared" si="51"/>
        <v>D</v>
      </c>
      <c r="Q137" s="57" t="str">
        <f t="shared" si="52"/>
        <v>D</v>
      </c>
      <c r="R137" s="57" t="str">
        <f t="shared" si="44"/>
        <v>D</v>
      </c>
      <c r="S137" s="57" t="str">
        <f t="shared" si="44"/>
        <v>D</v>
      </c>
      <c r="T137" s="57" t="str">
        <f t="shared" si="44"/>
        <v>D</v>
      </c>
      <c r="U137" s="45" t="str">
        <f t="shared" si="43"/>
        <v>D</v>
      </c>
      <c r="V137" s="43"/>
      <c r="W137" s="134" t="s">
        <v>196</v>
      </c>
      <c r="X137" s="55"/>
      <c r="Y137" s="17"/>
      <c r="Z137" s="17"/>
      <c r="AA137" s="84"/>
      <c r="AB137" s="84"/>
      <c r="AC137" s="84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</row>
    <row r="138" spans="1:45" s="23" customFormat="1" ht="15" customHeight="1" x14ac:dyDescent="0.25">
      <c r="A138" s="38">
        <v>136</v>
      </c>
      <c r="B138" s="86" t="s">
        <v>71</v>
      </c>
      <c r="C138" s="151">
        <v>2008</v>
      </c>
      <c r="D138" s="87" t="s">
        <v>205</v>
      </c>
      <c r="E138" s="86">
        <v>188</v>
      </c>
      <c r="F138" s="86">
        <v>244</v>
      </c>
      <c r="G138" s="86">
        <v>326</v>
      </c>
      <c r="H138" s="86">
        <v>18.7</v>
      </c>
      <c r="I138" s="86">
        <v>272</v>
      </c>
      <c r="J138" s="56">
        <f t="shared" si="45"/>
        <v>8.1000000000000014</v>
      </c>
      <c r="K138" s="57">
        <f t="shared" si="46"/>
        <v>7.2625000000000011</v>
      </c>
      <c r="L138" s="57">
        <f t="shared" si="47"/>
        <v>31.9</v>
      </c>
      <c r="M138" s="57">
        <f t="shared" si="48"/>
        <v>12.759999999999996</v>
      </c>
      <c r="N138" s="58">
        <f t="shared" si="49"/>
        <v>46.4</v>
      </c>
      <c r="O138" s="22">
        <f t="shared" si="50"/>
        <v>106.4225</v>
      </c>
      <c r="P138" s="57" t="str">
        <f t="shared" si="51"/>
        <v>D</v>
      </c>
      <c r="Q138" s="57" t="str">
        <f t="shared" si="52"/>
        <v>D</v>
      </c>
      <c r="R138" s="57" t="str">
        <f t="shared" si="44"/>
        <v>D</v>
      </c>
      <c r="S138" s="57" t="str">
        <f t="shared" si="44"/>
        <v>D</v>
      </c>
      <c r="T138" s="57" t="str">
        <f t="shared" si="44"/>
        <v>D</v>
      </c>
      <c r="U138" s="45" t="str">
        <f t="shared" si="43"/>
        <v>D</v>
      </c>
      <c r="V138" s="43"/>
      <c r="W138" s="64" t="s">
        <v>197</v>
      </c>
      <c r="X138" s="78">
        <v>39041</v>
      </c>
      <c r="Y138" s="17">
        <v>177</v>
      </c>
      <c r="Z138" s="17">
        <v>232</v>
      </c>
      <c r="AA138" s="84">
        <v>320</v>
      </c>
      <c r="AB138" s="84">
        <v>26.7</v>
      </c>
      <c r="AC138" s="84">
        <v>284</v>
      </c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</row>
    <row r="139" spans="1:45" s="23" customFormat="1" ht="15" customHeight="1" x14ac:dyDescent="0.3">
      <c r="A139" s="38">
        <v>137</v>
      </c>
      <c r="B139" s="95" t="s">
        <v>206</v>
      </c>
      <c r="C139" s="151">
        <v>2009</v>
      </c>
      <c r="D139" s="87" t="s">
        <v>205</v>
      </c>
      <c r="E139" s="86">
        <v>193</v>
      </c>
      <c r="F139" s="86">
        <v>251</v>
      </c>
      <c r="G139" s="86">
        <v>328</v>
      </c>
      <c r="H139" s="86">
        <v>17.899999999999999</v>
      </c>
      <c r="I139" s="86">
        <v>257</v>
      </c>
      <c r="J139" s="56">
        <f t="shared" si="45"/>
        <v>21.6</v>
      </c>
      <c r="K139" s="57">
        <f t="shared" si="46"/>
        <v>21.787500000000001</v>
      </c>
      <c r="L139" s="57">
        <f t="shared" si="47"/>
        <v>37.699999999999996</v>
      </c>
      <c r="M139" s="57">
        <f t="shared" si="48"/>
        <v>8.1199999999999921</v>
      </c>
      <c r="N139" s="58">
        <f t="shared" si="49"/>
        <v>24.65</v>
      </c>
      <c r="O139" s="22">
        <f t="shared" si="50"/>
        <v>113.85749999999999</v>
      </c>
      <c r="P139" s="57" t="str">
        <f t="shared" si="51"/>
        <v>D</v>
      </c>
      <c r="Q139" s="57" t="str">
        <f t="shared" si="52"/>
        <v>D</v>
      </c>
      <c r="R139" s="57" t="str">
        <f t="shared" si="44"/>
        <v>D</v>
      </c>
      <c r="S139" s="57" t="str">
        <f t="shared" si="44"/>
        <v>D</v>
      </c>
      <c r="T139" s="57" t="str">
        <f t="shared" si="44"/>
        <v>D</v>
      </c>
      <c r="U139" s="45" t="str">
        <f t="shared" si="43"/>
        <v>D</v>
      </c>
      <c r="V139" s="46"/>
      <c r="W139" s="64" t="s">
        <v>198</v>
      </c>
      <c r="X139" s="78">
        <v>39158</v>
      </c>
      <c r="Y139" s="17">
        <v>192</v>
      </c>
      <c r="Z139" s="17">
        <v>253</v>
      </c>
      <c r="AA139" s="84">
        <v>338</v>
      </c>
      <c r="AB139" s="84">
        <v>24.9</v>
      </c>
      <c r="AC139" s="84">
        <v>279</v>
      </c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</row>
    <row r="140" spans="1:45" s="23" customFormat="1" ht="15" customHeight="1" x14ac:dyDescent="0.3">
      <c r="A140" s="38">
        <v>138</v>
      </c>
      <c r="B140" s="95" t="s">
        <v>207</v>
      </c>
      <c r="C140" s="151">
        <v>2007</v>
      </c>
      <c r="D140" s="87" t="s">
        <v>205</v>
      </c>
      <c r="E140" s="86">
        <v>194</v>
      </c>
      <c r="F140" s="86">
        <v>254</v>
      </c>
      <c r="G140" s="86">
        <v>334</v>
      </c>
      <c r="H140" s="86">
        <v>22.9</v>
      </c>
      <c r="I140" s="86">
        <v>287</v>
      </c>
      <c r="J140" s="56">
        <f t="shared" si="45"/>
        <v>24.3</v>
      </c>
      <c r="K140" s="57">
        <f t="shared" si="46"/>
        <v>28.012500000000003</v>
      </c>
      <c r="L140" s="57">
        <f t="shared" si="47"/>
        <v>55.1</v>
      </c>
      <c r="M140" s="57">
        <f t="shared" si="48"/>
        <v>37.11999999999999</v>
      </c>
      <c r="N140" s="58">
        <f t="shared" si="49"/>
        <v>68.149999999999991</v>
      </c>
      <c r="O140" s="22">
        <f t="shared" si="50"/>
        <v>212.68249999999995</v>
      </c>
      <c r="P140" s="57" t="str">
        <f t="shared" si="51"/>
        <v>D</v>
      </c>
      <c r="Q140" s="57" t="str">
        <f t="shared" si="52"/>
        <v>D</v>
      </c>
      <c r="R140" s="57" t="str">
        <f t="shared" si="44"/>
        <v>C</v>
      </c>
      <c r="S140" s="57" t="str">
        <f t="shared" si="44"/>
        <v>D</v>
      </c>
      <c r="T140" s="57" t="str">
        <f t="shared" si="44"/>
        <v>B</v>
      </c>
      <c r="U140" s="45" t="s">
        <v>38</v>
      </c>
      <c r="V140" s="46"/>
      <c r="W140" s="55" t="s">
        <v>65</v>
      </c>
      <c r="X140" s="78">
        <v>39552</v>
      </c>
      <c r="Y140" s="17">
        <v>188</v>
      </c>
      <c r="Z140" s="17">
        <v>247</v>
      </c>
      <c r="AA140" s="84">
        <v>326</v>
      </c>
      <c r="AB140" s="84">
        <v>22.4</v>
      </c>
      <c r="AC140" s="84">
        <v>262</v>
      </c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</row>
    <row r="141" spans="1:45" s="23" customFormat="1" ht="15" customHeight="1" x14ac:dyDescent="0.3">
      <c r="A141" s="38">
        <v>139</v>
      </c>
      <c r="B141" s="86" t="s">
        <v>208</v>
      </c>
      <c r="C141" s="151">
        <v>2009</v>
      </c>
      <c r="D141" s="87" t="s">
        <v>205</v>
      </c>
      <c r="E141" s="86">
        <v>209</v>
      </c>
      <c r="F141" s="86">
        <v>271</v>
      </c>
      <c r="G141" s="86">
        <v>336</v>
      </c>
      <c r="H141" s="86">
        <v>28.4</v>
      </c>
      <c r="I141" s="86">
        <v>286</v>
      </c>
      <c r="J141" s="56">
        <f t="shared" si="45"/>
        <v>64.800000000000011</v>
      </c>
      <c r="K141" s="57">
        <f t="shared" si="46"/>
        <v>63.287500000000009</v>
      </c>
      <c r="L141" s="57">
        <f t="shared" si="47"/>
        <v>60.9</v>
      </c>
      <c r="M141" s="57">
        <f t="shared" si="48"/>
        <v>69.02</v>
      </c>
      <c r="N141" s="58">
        <f t="shared" si="49"/>
        <v>66.7</v>
      </c>
      <c r="O141" s="22">
        <f t="shared" si="50"/>
        <v>324.70750000000004</v>
      </c>
      <c r="P141" s="57" t="str">
        <f t="shared" si="51"/>
        <v>A</v>
      </c>
      <c r="Q141" s="57" t="str">
        <f t="shared" si="52"/>
        <v>A</v>
      </c>
      <c r="R141" s="57" t="str">
        <f t="shared" si="44"/>
        <v>B</v>
      </c>
      <c r="S141" s="57" t="str">
        <f t="shared" si="44"/>
        <v>B</v>
      </c>
      <c r="T141" s="57" t="str">
        <f t="shared" si="44"/>
        <v>B</v>
      </c>
      <c r="U141" s="136" t="str">
        <f t="shared" ref="U141:U172" si="53">IF(O141&gt;=290,"A",IF(O141&gt;=240,"B",IF(O141&gt;=200,"C","D")))</f>
        <v>A</v>
      </c>
      <c r="V141" s="46"/>
      <c r="W141" s="61" t="s">
        <v>199</v>
      </c>
      <c r="X141" s="78">
        <v>39511</v>
      </c>
      <c r="Y141" s="17">
        <v>188</v>
      </c>
      <c r="Z141" s="17">
        <v>248</v>
      </c>
      <c r="AA141" s="84">
        <v>334</v>
      </c>
      <c r="AB141" s="84">
        <v>25.6</v>
      </c>
      <c r="AC141" s="84">
        <v>263</v>
      </c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</row>
    <row r="142" spans="1:45" s="23" customFormat="1" ht="15" customHeight="1" x14ac:dyDescent="0.25">
      <c r="A142" s="38">
        <v>140</v>
      </c>
      <c r="B142" s="86" t="s">
        <v>80</v>
      </c>
      <c r="C142" s="151">
        <v>2009</v>
      </c>
      <c r="D142" s="87" t="s">
        <v>205</v>
      </c>
      <c r="E142" s="86">
        <v>186</v>
      </c>
      <c r="F142" s="86">
        <v>242</v>
      </c>
      <c r="G142" s="86">
        <v>314</v>
      </c>
      <c r="H142" s="86">
        <v>21</v>
      </c>
      <c r="I142" s="86">
        <v>259</v>
      </c>
      <c r="J142" s="56">
        <f t="shared" si="45"/>
        <v>2.7</v>
      </c>
      <c r="K142" s="57">
        <f t="shared" si="46"/>
        <v>3.1125000000000003</v>
      </c>
      <c r="L142" s="57">
        <f t="shared" si="47"/>
        <v>0</v>
      </c>
      <c r="M142" s="57">
        <f t="shared" si="48"/>
        <v>26.099999999999998</v>
      </c>
      <c r="N142" s="58">
        <f t="shared" si="49"/>
        <v>27.55</v>
      </c>
      <c r="O142" s="22">
        <f t="shared" si="50"/>
        <v>59.462499999999999</v>
      </c>
      <c r="P142" s="57" t="str">
        <f t="shared" si="51"/>
        <v>D</v>
      </c>
      <c r="Q142" s="57" t="str">
        <f t="shared" si="52"/>
        <v>D</v>
      </c>
      <c r="R142" s="57" t="str">
        <f t="shared" si="44"/>
        <v>D</v>
      </c>
      <c r="S142" s="57" t="str">
        <f t="shared" si="44"/>
        <v>D</v>
      </c>
      <c r="T142" s="57" t="str">
        <f t="shared" si="44"/>
        <v>D</v>
      </c>
      <c r="U142" s="45" t="str">
        <f t="shared" si="53"/>
        <v>D</v>
      </c>
      <c r="V142" s="43"/>
      <c r="W142" s="64" t="s">
        <v>200</v>
      </c>
      <c r="X142" s="78">
        <v>40242</v>
      </c>
      <c r="Y142" s="17">
        <v>174</v>
      </c>
      <c r="Z142" s="17">
        <v>229</v>
      </c>
      <c r="AA142" s="84">
        <v>300</v>
      </c>
      <c r="AB142" s="84">
        <v>18.100000000000001</v>
      </c>
      <c r="AC142" s="84">
        <v>256</v>
      </c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</row>
    <row r="143" spans="1:45" s="23" customFormat="1" ht="15" customHeight="1" x14ac:dyDescent="0.3">
      <c r="A143" s="38">
        <v>141</v>
      </c>
      <c r="B143" s="86" t="s">
        <v>209</v>
      </c>
      <c r="C143" s="151">
        <v>2006</v>
      </c>
      <c r="D143" s="87" t="s">
        <v>205</v>
      </c>
      <c r="E143" s="86">
        <v>192</v>
      </c>
      <c r="F143" s="86">
        <v>254</v>
      </c>
      <c r="G143" s="86">
        <v>332</v>
      </c>
      <c r="H143" s="86">
        <v>22.2</v>
      </c>
      <c r="I143" s="86">
        <v>278</v>
      </c>
      <c r="J143" s="56">
        <f t="shared" si="45"/>
        <v>18.900000000000002</v>
      </c>
      <c r="K143" s="57">
        <f t="shared" si="46"/>
        <v>28.012500000000003</v>
      </c>
      <c r="L143" s="57">
        <f t="shared" si="47"/>
        <v>49.3</v>
      </c>
      <c r="M143" s="57">
        <f t="shared" si="48"/>
        <v>33.059999999999995</v>
      </c>
      <c r="N143" s="58">
        <f t="shared" si="49"/>
        <v>55.1</v>
      </c>
      <c r="O143" s="22">
        <f t="shared" si="50"/>
        <v>184.3725</v>
      </c>
      <c r="P143" s="57" t="str">
        <f t="shared" si="51"/>
        <v>D</v>
      </c>
      <c r="Q143" s="57" t="str">
        <f t="shared" si="52"/>
        <v>D</v>
      </c>
      <c r="R143" s="57" t="str">
        <f t="shared" si="44"/>
        <v>D</v>
      </c>
      <c r="S143" s="57" t="str">
        <f t="shared" si="44"/>
        <v>D</v>
      </c>
      <c r="T143" s="57" t="str">
        <f t="shared" si="44"/>
        <v>C</v>
      </c>
      <c r="U143" s="45" t="str">
        <f t="shared" si="53"/>
        <v>D</v>
      </c>
      <c r="V143" s="46"/>
      <c r="W143" s="61" t="s">
        <v>201</v>
      </c>
      <c r="X143" s="78">
        <v>40351</v>
      </c>
      <c r="Y143" s="17">
        <v>187</v>
      </c>
      <c r="Z143" s="17">
        <v>245</v>
      </c>
      <c r="AA143" s="84">
        <v>322</v>
      </c>
      <c r="AB143" s="84">
        <v>15.9</v>
      </c>
      <c r="AC143" s="84">
        <v>255</v>
      </c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</row>
    <row r="144" spans="1:45" s="23" customFormat="1" ht="15" customHeight="1" x14ac:dyDescent="0.3">
      <c r="A144" s="38">
        <v>142</v>
      </c>
      <c r="B144" s="86" t="s">
        <v>210</v>
      </c>
      <c r="C144" s="151">
        <v>2006</v>
      </c>
      <c r="D144" s="87" t="s">
        <v>205</v>
      </c>
      <c r="E144" s="86">
        <v>188</v>
      </c>
      <c r="F144" s="86">
        <v>250</v>
      </c>
      <c r="G144" s="86">
        <v>332</v>
      </c>
      <c r="H144" s="86">
        <v>29.9</v>
      </c>
      <c r="I144" s="86">
        <v>280</v>
      </c>
      <c r="J144" s="56">
        <f t="shared" si="45"/>
        <v>8.1000000000000014</v>
      </c>
      <c r="K144" s="57">
        <f t="shared" si="46"/>
        <v>19.712500000000002</v>
      </c>
      <c r="L144" s="57">
        <f t="shared" si="47"/>
        <v>49.3</v>
      </c>
      <c r="M144" s="57">
        <f t="shared" si="48"/>
        <v>77.719999999999985</v>
      </c>
      <c r="N144" s="58">
        <f t="shared" si="49"/>
        <v>58</v>
      </c>
      <c r="O144" s="22">
        <f t="shared" si="50"/>
        <v>212.83249999999998</v>
      </c>
      <c r="P144" s="57" t="str">
        <f t="shared" si="51"/>
        <v>D</v>
      </c>
      <c r="Q144" s="57" t="str">
        <f t="shared" si="52"/>
        <v>D</v>
      </c>
      <c r="R144" s="57" t="str">
        <f t="shared" si="44"/>
        <v>D</v>
      </c>
      <c r="S144" s="57" t="str">
        <f t="shared" si="44"/>
        <v>B</v>
      </c>
      <c r="T144" s="57" t="str">
        <f t="shared" si="44"/>
        <v>C</v>
      </c>
      <c r="U144" s="45" t="str">
        <f t="shared" si="53"/>
        <v>C</v>
      </c>
      <c r="V144" s="46"/>
      <c r="W144" s="64" t="s">
        <v>66</v>
      </c>
      <c r="X144" s="78">
        <v>39440</v>
      </c>
      <c r="Y144" s="17">
        <v>188</v>
      </c>
      <c r="Z144" s="17">
        <v>245</v>
      </c>
      <c r="AA144" s="84">
        <v>322</v>
      </c>
      <c r="AB144" s="84">
        <v>17.399999999999999</v>
      </c>
      <c r="AC144" s="84">
        <v>256</v>
      </c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</row>
    <row r="145" spans="1:45" s="23" customFormat="1" ht="15" customHeight="1" x14ac:dyDescent="0.3">
      <c r="A145" s="38">
        <v>143</v>
      </c>
      <c r="B145" s="95" t="s">
        <v>52</v>
      </c>
      <c r="C145" s="132">
        <v>2006</v>
      </c>
      <c r="D145" s="87" t="s">
        <v>205</v>
      </c>
      <c r="E145" s="86">
        <v>183</v>
      </c>
      <c r="F145" s="86">
        <v>241</v>
      </c>
      <c r="G145" s="86">
        <v>322</v>
      </c>
      <c r="H145" s="86">
        <v>24.4</v>
      </c>
      <c r="I145" s="86">
        <v>293</v>
      </c>
      <c r="J145" s="56">
        <f t="shared" si="45"/>
        <v>0</v>
      </c>
      <c r="K145" s="57">
        <f t="shared" si="46"/>
        <v>1.0375000000000001</v>
      </c>
      <c r="L145" s="57">
        <f t="shared" si="47"/>
        <v>20.3</v>
      </c>
      <c r="M145" s="57">
        <f t="shared" si="48"/>
        <v>45.819999999999993</v>
      </c>
      <c r="N145" s="58">
        <f t="shared" si="49"/>
        <v>76.849999999999994</v>
      </c>
      <c r="O145" s="22">
        <f t="shared" si="50"/>
        <v>144.00749999999999</v>
      </c>
      <c r="P145" s="57" t="str">
        <f t="shared" si="51"/>
        <v>D</v>
      </c>
      <c r="Q145" s="57" t="str">
        <f t="shared" si="52"/>
        <v>D</v>
      </c>
      <c r="R145" s="57" t="str">
        <f t="shared" si="44"/>
        <v>D</v>
      </c>
      <c r="S145" s="57" t="str">
        <f t="shared" si="44"/>
        <v>D</v>
      </c>
      <c r="T145" s="57" t="str">
        <f t="shared" si="44"/>
        <v>B</v>
      </c>
      <c r="U145" s="45" t="str">
        <f t="shared" si="53"/>
        <v>D</v>
      </c>
      <c r="V145" s="46"/>
      <c r="W145" s="61" t="s">
        <v>202</v>
      </c>
      <c r="X145" s="78">
        <v>39717</v>
      </c>
      <c r="Y145" s="17">
        <v>172</v>
      </c>
      <c r="Z145" s="17">
        <v>225</v>
      </c>
      <c r="AA145" s="84">
        <v>316</v>
      </c>
      <c r="AB145" s="84">
        <v>16.2</v>
      </c>
      <c r="AC145" s="84">
        <v>272</v>
      </c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</row>
    <row r="146" spans="1:45" s="23" customFormat="1" ht="15" customHeight="1" x14ac:dyDescent="0.25">
      <c r="A146" s="38">
        <v>144</v>
      </c>
      <c r="B146" s="86" t="s">
        <v>58</v>
      </c>
      <c r="C146" s="151">
        <v>2007</v>
      </c>
      <c r="D146" s="87" t="s">
        <v>205</v>
      </c>
      <c r="E146" s="86">
        <v>190</v>
      </c>
      <c r="F146" s="86">
        <v>247</v>
      </c>
      <c r="G146" s="86">
        <v>320</v>
      </c>
      <c r="H146" s="86">
        <v>23.6</v>
      </c>
      <c r="I146" s="86">
        <v>244</v>
      </c>
      <c r="J146" s="56">
        <f t="shared" si="45"/>
        <v>13.5</v>
      </c>
      <c r="K146" s="57">
        <f t="shared" si="46"/>
        <v>13.487500000000001</v>
      </c>
      <c r="L146" s="57">
        <f t="shared" si="47"/>
        <v>14.5</v>
      </c>
      <c r="M146" s="57">
        <f t="shared" si="48"/>
        <v>41.180000000000007</v>
      </c>
      <c r="N146" s="58">
        <f t="shared" si="49"/>
        <v>5.8</v>
      </c>
      <c r="O146" s="22">
        <f t="shared" si="50"/>
        <v>88.467500000000001</v>
      </c>
      <c r="P146" s="57" t="str">
        <f t="shared" si="51"/>
        <v>D</v>
      </c>
      <c r="Q146" s="57" t="str">
        <f t="shared" si="52"/>
        <v>D</v>
      </c>
      <c r="R146" s="57" t="str">
        <f t="shared" si="44"/>
        <v>D</v>
      </c>
      <c r="S146" s="57" t="str">
        <f t="shared" si="44"/>
        <v>D</v>
      </c>
      <c r="T146" s="57" t="str">
        <f t="shared" si="44"/>
        <v>D</v>
      </c>
      <c r="U146" s="45" t="str">
        <f t="shared" si="53"/>
        <v>D</v>
      </c>
      <c r="V146" s="43"/>
      <c r="W146" s="55" t="s">
        <v>70</v>
      </c>
      <c r="X146" s="78">
        <v>39454</v>
      </c>
      <c r="Y146" s="17">
        <v>190</v>
      </c>
      <c r="Z146" s="17">
        <v>247</v>
      </c>
      <c r="AA146" s="84">
        <v>322</v>
      </c>
      <c r="AB146" s="84">
        <v>18.3</v>
      </c>
      <c r="AC146" s="84">
        <v>265</v>
      </c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</row>
    <row r="147" spans="1:45" s="23" customFormat="1" ht="15" customHeight="1" x14ac:dyDescent="0.25">
      <c r="A147" s="38">
        <v>145</v>
      </c>
      <c r="B147" s="86" t="s">
        <v>211</v>
      </c>
      <c r="C147" s="132">
        <v>2010</v>
      </c>
      <c r="D147" s="87" t="s">
        <v>205</v>
      </c>
      <c r="E147" s="86">
        <v>186</v>
      </c>
      <c r="F147" s="86">
        <v>250</v>
      </c>
      <c r="G147" s="86">
        <v>338</v>
      </c>
      <c r="H147" s="86">
        <v>22.2</v>
      </c>
      <c r="I147" s="86">
        <v>268</v>
      </c>
      <c r="J147" s="56">
        <f t="shared" si="45"/>
        <v>2.7</v>
      </c>
      <c r="K147" s="57">
        <f t="shared" si="46"/>
        <v>19.712500000000002</v>
      </c>
      <c r="L147" s="57">
        <f t="shared" si="47"/>
        <v>66.7</v>
      </c>
      <c r="M147" s="57">
        <f t="shared" si="48"/>
        <v>33.059999999999995</v>
      </c>
      <c r="N147" s="58">
        <f t="shared" si="49"/>
        <v>40.6</v>
      </c>
      <c r="O147" s="22">
        <f t="shared" si="50"/>
        <v>162.77250000000001</v>
      </c>
      <c r="P147" s="57" t="str">
        <f t="shared" si="51"/>
        <v>D</v>
      </c>
      <c r="Q147" s="57" t="str">
        <f t="shared" si="52"/>
        <v>D</v>
      </c>
      <c r="R147" s="57" t="str">
        <f t="shared" si="44"/>
        <v>B</v>
      </c>
      <c r="S147" s="57" t="str">
        <f t="shared" si="44"/>
        <v>D</v>
      </c>
      <c r="T147" s="57" t="str">
        <f t="shared" si="44"/>
        <v>D</v>
      </c>
      <c r="U147" s="45" t="str">
        <f t="shared" si="53"/>
        <v>D</v>
      </c>
      <c r="V147" s="43"/>
      <c r="W147" s="134" t="s">
        <v>203</v>
      </c>
      <c r="X147" s="55"/>
      <c r="Y147" s="17"/>
      <c r="Z147" s="17"/>
      <c r="AA147" s="84"/>
      <c r="AB147" s="84"/>
      <c r="AC147" s="84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</row>
    <row r="148" spans="1:45" s="23" customFormat="1" ht="15" customHeight="1" x14ac:dyDescent="0.25">
      <c r="A148" s="38">
        <v>146</v>
      </c>
      <c r="B148" s="98" t="s">
        <v>53</v>
      </c>
      <c r="C148" s="132">
        <v>2008</v>
      </c>
      <c r="D148" s="87" t="s">
        <v>205</v>
      </c>
      <c r="E148" s="86">
        <v>188</v>
      </c>
      <c r="F148" s="86">
        <v>245</v>
      </c>
      <c r="G148" s="86">
        <v>324</v>
      </c>
      <c r="H148" s="86">
        <v>21.3</v>
      </c>
      <c r="I148" s="86">
        <v>280</v>
      </c>
      <c r="J148" s="63">
        <f t="shared" si="45"/>
        <v>8.1000000000000014</v>
      </c>
      <c r="K148" s="61">
        <f t="shared" si="46"/>
        <v>9.3375000000000004</v>
      </c>
      <c r="L148" s="61">
        <f t="shared" si="47"/>
        <v>26.099999999999998</v>
      </c>
      <c r="M148" s="61">
        <f t="shared" si="48"/>
        <v>27.840000000000003</v>
      </c>
      <c r="N148" s="65">
        <f t="shared" si="49"/>
        <v>58</v>
      </c>
      <c r="O148" s="30">
        <f t="shared" si="50"/>
        <v>129.3775</v>
      </c>
      <c r="P148" s="61" t="str">
        <f t="shared" si="51"/>
        <v>D</v>
      </c>
      <c r="Q148" s="61" t="str">
        <f t="shared" si="52"/>
        <v>D</v>
      </c>
      <c r="R148" s="61" t="str">
        <f t="shared" si="44"/>
        <v>D</v>
      </c>
      <c r="S148" s="61" t="str">
        <f t="shared" si="44"/>
        <v>D</v>
      </c>
      <c r="T148" s="61" t="str">
        <f t="shared" si="44"/>
        <v>C</v>
      </c>
      <c r="U148" s="66" t="str">
        <f t="shared" si="53"/>
        <v>D</v>
      </c>
      <c r="V148" s="43"/>
      <c r="W148" s="55" t="s">
        <v>204</v>
      </c>
      <c r="X148" s="78">
        <v>39867</v>
      </c>
      <c r="Y148" s="17">
        <v>194</v>
      </c>
      <c r="Z148" s="17">
        <v>253</v>
      </c>
      <c r="AA148" s="84">
        <v>330</v>
      </c>
      <c r="AB148" s="84">
        <v>24.1</v>
      </c>
      <c r="AC148" s="84">
        <v>270</v>
      </c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</row>
    <row r="149" spans="1:45" s="23" customFormat="1" ht="15" customHeight="1" x14ac:dyDescent="0.3">
      <c r="A149" s="38">
        <v>147</v>
      </c>
      <c r="B149" s="95" t="s">
        <v>212</v>
      </c>
      <c r="C149" s="151">
        <v>2008</v>
      </c>
      <c r="D149" s="87" t="s">
        <v>205</v>
      </c>
      <c r="E149" s="86">
        <v>199</v>
      </c>
      <c r="F149" s="86">
        <v>261</v>
      </c>
      <c r="G149" s="86">
        <v>340</v>
      </c>
      <c r="H149" s="86">
        <v>18</v>
      </c>
      <c r="I149" s="86">
        <v>277</v>
      </c>
      <c r="J149" s="56">
        <f t="shared" si="45"/>
        <v>37.800000000000004</v>
      </c>
      <c r="K149" s="57">
        <f t="shared" si="46"/>
        <v>42.537500000000001</v>
      </c>
      <c r="L149" s="57">
        <f t="shared" si="47"/>
        <v>72.5</v>
      </c>
      <c r="M149" s="57">
        <f t="shared" si="48"/>
        <v>8.6999999999999993</v>
      </c>
      <c r="N149" s="58">
        <f t="shared" si="49"/>
        <v>53.65</v>
      </c>
      <c r="O149" s="22">
        <f t="shared" si="50"/>
        <v>215.1875</v>
      </c>
      <c r="P149" s="57" t="str">
        <f t="shared" si="51"/>
        <v>B</v>
      </c>
      <c r="Q149" s="57" t="str">
        <f t="shared" si="52"/>
        <v>B</v>
      </c>
      <c r="R149" s="57" t="str">
        <f t="shared" ref="R149:T180" si="54">IF(L149&gt;=80,"A",IF(L149&gt;=60,"B",IF(L149&gt;=50,"C","D")))</f>
        <v>B</v>
      </c>
      <c r="S149" s="57" t="str">
        <f t="shared" si="54"/>
        <v>D</v>
      </c>
      <c r="T149" s="57" t="str">
        <f t="shared" si="54"/>
        <v>C</v>
      </c>
      <c r="U149" s="45" t="str">
        <f t="shared" si="53"/>
        <v>C</v>
      </c>
      <c r="V149" s="46"/>
      <c r="W149" s="64" t="s">
        <v>57</v>
      </c>
      <c r="X149" s="78">
        <v>39914</v>
      </c>
      <c r="Y149" s="17">
        <v>186</v>
      </c>
      <c r="Z149" s="17">
        <v>245</v>
      </c>
      <c r="AA149" s="84">
        <v>322</v>
      </c>
      <c r="AB149" s="84">
        <v>28.2</v>
      </c>
      <c r="AC149" s="84">
        <v>287</v>
      </c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</row>
    <row r="150" spans="1:45" s="23" customFormat="1" ht="15" customHeight="1" x14ac:dyDescent="0.25">
      <c r="A150" s="38">
        <v>148</v>
      </c>
      <c r="B150" s="97" t="s">
        <v>213</v>
      </c>
      <c r="C150" s="151">
        <v>2009</v>
      </c>
      <c r="D150" s="87" t="s">
        <v>205</v>
      </c>
      <c r="E150" s="86">
        <v>185</v>
      </c>
      <c r="F150" s="86">
        <v>240</v>
      </c>
      <c r="G150" s="86">
        <v>320</v>
      </c>
      <c r="H150" s="86">
        <v>22</v>
      </c>
      <c r="I150" s="86">
        <v>300</v>
      </c>
      <c r="J150" s="56">
        <f t="shared" si="45"/>
        <v>0</v>
      </c>
      <c r="K150" s="57">
        <f t="shared" si="46"/>
        <v>0</v>
      </c>
      <c r="L150" s="57">
        <f t="shared" si="47"/>
        <v>14.5</v>
      </c>
      <c r="M150" s="57">
        <f t="shared" si="48"/>
        <v>31.9</v>
      </c>
      <c r="N150" s="58">
        <f t="shared" si="49"/>
        <v>87</v>
      </c>
      <c r="O150" s="22">
        <f t="shared" si="50"/>
        <v>133.4</v>
      </c>
      <c r="P150" s="57" t="str">
        <f t="shared" si="51"/>
        <v>D</v>
      </c>
      <c r="Q150" s="57" t="str">
        <f t="shared" si="52"/>
        <v>D</v>
      </c>
      <c r="R150" s="57" t="str">
        <f t="shared" si="54"/>
        <v>D</v>
      </c>
      <c r="S150" s="57" t="str">
        <f t="shared" si="54"/>
        <v>D</v>
      </c>
      <c r="T150" s="57" t="str">
        <f t="shared" si="54"/>
        <v>A</v>
      </c>
      <c r="U150" s="45" t="str">
        <f t="shared" si="53"/>
        <v>D</v>
      </c>
      <c r="V150" s="43"/>
      <c r="W150" s="55" t="s">
        <v>74</v>
      </c>
      <c r="X150" s="78">
        <v>40020</v>
      </c>
      <c r="Y150" s="17">
        <v>188</v>
      </c>
      <c r="Z150" s="17">
        <v>245</v>
      </c>
      <c r="AA150" s="84">
        <v>328</v>
      </c>
      <c r="AB150" s="84">
        <v>24.9</v>
      </c>
      <c r="AC150" s="84">
        <v>255</v>
      </c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</row>
    <row r="151" spans="1:45" s="23" customFormat="1" ht="15" customHeight="1" x14ac:dyDescent="0.25">
      <c r="A151" s="38">
        <v>149</v>
      </c>
      <c r="B151" s="86" t="s">
        <v>214</v>
      </c>
      <c r="C151" s="151">
        <v>2006</v>
      </c>
      <c r="D151" s="87" t="s">
        <v>205</v>
      </c>
      <c r="E151" s="86">
        <v>196</v>
      </c>
      <c r="F151" s="86">
        <v>256</v>
      </c>
      <c r="G151" s="86">
        <v>326</v>
      </c>
      <c r="H151" s="86">
        <v>22.9</v>
      </c>
      <c r="I151" s="86">
        <v>255</v>
      </c>
      <c r="J151" s="56">
        <f t="shared" si="45"/>
        <v>29.700000000000003</v>
      </c>
      <c r="K151" s="57">
        <f t="shared" si="46"/>
        <v>32.162500000000001</v>
      </c>
      <c r="L151" s="57">
        <f t="shared" si="47"/>
        <v>31.9</v>
      </c>
      <c r="M151" s="57">
        <f t="shared" si="48"/>
        <v>37.11999999999999</v>
      </c>
      <c r="N151" s="58">
        <f t="shared" si="49"/>
        <v>21.75</v>
      </c>
      <c r="O151" s="22">
        <f t="shared" si="50"/>
        <v>152.63249999999999</v>
      </c>
      <c r="P151" s="57" t="str">
        <f t="shared" si="51"/>
        <v>C</v>
      </c>
      <c r="Q151" s="57" t="str">
        <f t="shared" si="52"/>
        <v>C</v>
      </c>
      <c r="R151" s="57" t="str">
        <f t="shared" si="54"/>
        <v>D</v>
      </c>
      <c r="S151" s="57" t="str">
        <f t="shared" si="54"/>
        <v>D</v>
      </c>
      <c r="T151" s="57" t="str">
        <f t="shared" si="54"/>
        <v>D</v>
      </c>
      <c r="U151" s="45" t="str">
        <f t="shared" si="53"/>
        <v>D</v>
      </c>
      <c r="V151" s="43"/>
      <c r="W151" s="55" t="s">
        <v>71</v>
      </c>
      <c r="X151" s="78">
        <v>39728</v>
      </c>
      <c r="Y151" s="17">
        <v>188</v>
      </c>
      <c r="Z151" s="17">
        <v>244</v>
      </c>
      <c r="AA151" s="84">
        <v>326</v>
      </c>
      <c r="AB151" s="84">
        <v>18.7</v>
      </c>
      <c r="AC151" s="84">
        <v>272</v>
      </c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</row>
    <row r="152" spans="1:45" s="23" customFormat="1" ht="15" customHeight="1" x14ac:dyDescent="0.25">
      <c r="A152" s="38">
        <v>150</v>
      </c>
      <c r="B152" s="95" t="s">
        <v>216</v>
      </c>
      <c r="C152" s="151">
        <v>2006</v>
      </c>
      <c r="D152" s="87" t="s">
        <v>34</v>
      </c>
      <c r="E152" s="86">
        <v>197</v>
      </c>
      <c r="F152" s="86">
        <v>255</v>
      </c>
      <c r="G152" s="86">
        <v>342</v>
      </c>
      <c r="H152" s="86">
        <v>27.1</v>
      </c>
      <c r="I152" s="86">
        <v>267</v>
      </c>
      <c r="J152" s="56">
        <f t="shared" si="45"/>
        <v>32.400000000000006</v>
      </c>
      <c r="K152" s="57">
        <f t="shared" si="46"/>
        <v>30.087500000000002</v>
      </c>
      <c r="L152" s="57">
        <f t="shared" si="47"/>
        <v>78.3</v>
      </c>
      <c r="M152" s="57">
        <f t="shared" si="48"/>
        <v>61.480000000000004</v>
      </c>
      <c r="N152" s="58">
        <f t="shared" si="49"/>
        <v>39.15</v>
      </c>
      <c r="O152" s="22">
        <f t="shared" si="50"/>
        <v>241.41750000000005</v>
      </c>
      <c r="P152" s="57" t="str">
        <f t="shared" si="51"/>
        <v>B</v>
      </c>
      <c r="Q152" s="57" t="str">
        <f t="shared" si="52"/>
        <v>B</v>
      </c>
      <c r="R152" s="57" t="str">
        <f t="shared" si="54"/>
        <v>B</v>
      </c>
      <c r="S152" s="57" t="str">
        <f t="shared" si="54"/>
        <v>B</v>
      </c>
      <c r="T152" s="57" t="str">
        <f t="shared" si="54"/>
        <v>D</v>
      </c>
      <c r="U152" s="45" t="str">
        <f t="shared" si="53"/>
        <v>B</v>
      </c>
      <c r="V152" s="43"/>
      <c r="W152" s="64" t="s">
        <v>206</v>
      </c>
      <c r="X152" s="78">
        <v>39893</v>
      </c>
      <c r="Y152" s="17">
        <v>193</v>
      </c>
      <c r="Z152" s="17">
        <v>251</v>
      </c>
      <c r="AA152" s="84">
        <v>328</v>
      </c>
      <c r="AB152" s="84">
        <v>17.899999999999999</v>
      </c>
      <c r="AC152" s="84">
        <v>257</v>
      </c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</row>
    <row r="153" spans="1:45" s="23" customFormat="1" ht="15" customHeight="1" x14ac:dyDescent="0.25">
      <c r="A153" s="38">
        <v>151</v>
      </c>
      <c r="B153" s="86" t="s">
        <v>217</v>
      </c>
      <c r="C153" s="151">
        <v>2006</v>
      </c>
      <c r="D153" s="87" t="s">
        <v>34</v>
      </c>
      <c r="E153" s="86">
        <v>192</v>
      </c>
      <c r="F153" s="86">
        <v>253</v>
      </c>
      <c r="G153" s="86">
        <v>342</v>
      </c>
      <c r="H153" s="86">
        <v>24.7</v>
      </c>
      <c r="I153" s="86">
        <v>300</v>
      </c>
      <c r="J153" s="56">
        <f t="shared" si="45"/>
        <v>18.900000000000002</v>
      </c>
      <c r="K153" s="57">
        <f t="shared" si="46"/>
        <v>25.937500000000004</v>
      </c>
      <c r="L153" s="57">
        <f t="shared" si="47"/>
        <v>78.3</v>
      </c>
      <c r="M153" s="57">
        <f t="shared" si="48"/>
        <v>47.559999999999995</v>
      </c>
      <c r="N153" s="58">
        <f t="shared" si="49"/>
        <v>87</v>
      </c>
      <c r="O153" s="22">
        <f t="shared" si="50"/>
        <v>257.69749999999999</v>
      </c>
      <c r="P153" s="57" t="str">
        <f t="shared" si="51"/>
        <v>D</v>
      </c>
      <c r="Q153" s="57" t="str">
        <f t="shared" si="52"/>
        <v>D</v>
      </c>
      <c r="R153" s="57" t="str">
        <f t="shared" si="54"/>
        <v>B</v>
      </c>
      <c r="S153" s="57" t="str">
        <f t="shared" si="54"/>
        <v>D</v>
      </c>
      <c r="T153" s="57" t="str">
        <f t="shared" si="54"/>
        <v>A</v>
      </c>
      <c r="U153" s="45" t="str">
        <f t="shared" si="53"/>
        <v>B</v>
      </c>
      <c r="V153" s="43"/>
      <c r="W153" s="64" t="s">
        <v>207</v>
      </c>
      <c r="X153" s="78">
        <v>39163</v>
      </c>
      <c r="Y153" s="17">
        <v>194</v>
      </c>
      <c r="Z153" s="17">
        <v>254</v>
      </c>
      <c r="AA153" s="84">
        <v>334</v>
      </c>
      <c r="AB153" s="84">
        <v>22.9</v>
      </c>
      <c r="AC153" s="84">
        <v>287</v>
      </c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</row>
    <row r="154" spans="1:45" s="23" customFormat="1" ht="15" customHeight="1" x14ac:dyDescent="0.25">
      <c r="A154" s="38">
        <v>152</v>
      </c>
      <c r="B154" s="95" t="s">
        <v>44</v>
      </c>
      <c r="C154" s="151">
        <v>2008</v>
      </c>
      <c r="D154" s="87" t="s">
        <v>34</v>
      </c>
      <c r="E154" s="86">
        <v>195</v>
      </c>
      <c r="F154" s="86">
        <v>255</v>
      </c>
      <c r="G154" s="86">
        <v>328</v>
      </c>
      <c r="H154" s="86">
        <v>21.3</v>
      </c>
      <c r="I154" s="86">
        <v>273</v>
      </c>
      <c r="J154" s="56">
        <f t="shared" si="45"/>
        <v>27</v>
      </c>
      <c r="K154" s="57">
        <f t="shared" si="46"/>
        <v>30.087500000000002</v>
      </c>
      <c r="L154" s="57">
        <f t="shared" si="47"/>
        <v>37.699999999999996</v>
      </c>
      <c r="M154" s="57">
        <f t="shared" si="48"/>
        <v>27.840000000000003</v>
      </c>
      <c r="N154" s="58">
        <f t="shared" si="49"/>
        <v>47.85</v>
      </c>
      <c r="O154" s="22">
        <f t="shared" si="50"/>
        <v>170.47749999999999</v>
      </c>
      <c r="P154" s="57" t="str">
        <f t="shared" si="51"/>
        <v>C</v>
      </c>
      <c r="Q154" s="57" t="str">
        <f t="shared" si="52"/>
        <v>C</v>
      </c>
      <c r="R154" s="57" t="str">
        <f t="shared" si="54"/>
        <v>D</v>
      </c>
      <c r="S154" s="57" t="str">
        <f t="shared" si="54"/>
        <v>D</v>
      </c>
      <c r="T154" s="57" t="str">
        <f t="shared" si="54"/>
        <v>D</v>
      </c>
      <c r="U154" s="45" t="str">
        <f t="shared" si="53"/>
        <v>D</v>
      </c>
      <c r="V154" s="43"/>
      <c r="W154" s="55" t="s">
        <v>208</v>
      </c>
      <c r="X154" s="78">
        <v>40000</v>
      </c>
      <c r="Y154" s="17">
        <v>209</v>
      </c>
      <c r="Z154" s="17">
        <v>271</v>
      </c>
      <c r="AA154" s="84">
        <v>336</v>
      </c>
      <c r="AB154" s="84">
        <v>28.4</v>
      </c>
      <c r="AC154" s="84">
        <v>286</v>
      </c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</row>
    <row r="155" spans="1:45" s="23" customFormat="1" ht="15" customHeight="1" x14ac:dyDescent="0.3">
      <c r="A155" s="38">
        <v>153</v>
      </c>
      <c r="B155" s="86" t="s">
        <v>218</v>
      </c>
      <c r="C155" s="151">
        <v>2009</v>
      </c>
      <c r="D155" s="87" t="s">
        <v>34</v>
      </c>
      <c r="E155" s="86">
        <v>190</v>
      </c>
      <c r="F155" s="86">
        <v>252</v>
      </c>
      <c r="G155" s="86">
        <v>326</v>
      </c>
      <c r="H155" s="86">
        <v>25.2</v>
      </c>
      <c r="I155" s="86">
        <v>261</v>
      </c>
      <c r="J155" s="56">
        <f t="shared" si="45"/>
        <v>13.5</v>
      </c>
      <c r="K155" s="57">
        <f t="shared" si="46"/>
        <v>23.862500000000001</v>
      </c>
      <c r="L155" s="57">
        <f t="shared" si="47"/>
        <v>31.9</v>
      </c>
      <c r="M155" s="57">
        <f t="shared" si="48"/>
        <v>50.459999999999994</v>
      </c>
      <c r="N155" s="58">
        <f t="shared" si="49"/>
        <v>30.45</v>
      </c>
      <c r="O155" s="22">
        <f t="shared" si="50"/>
        <v>150.17249999999999</v>
      </c>
      <c r="P155" s="57" t="str">
        <f t="shared" si="51"/>
        <v>D</v>
      </c>
      <c r="Q155" s="57" t="str">
        <f t="shared" si="52"/>
        <v>D</v>
      </c>
      <c r="R155" s="57" t="str">
        <f t="shared" si="54"/>
        <v>D</v>
      </c>
      <c r="S155" s="57" t="str">
        <f t="shared" si="54"/>
        <v>C</v>
      </c>
      <c r="T155" s="57" t="str">
        <f t="shared" si="54"/>
        <v>D</v>
      </c>
      <c r="U155" s="45" t="str">
        <f t="shared" si="53"/>
        <v>D</v>
      </c>
      <c r="V155" s="46"/>
      <c r="W155" s="55" t="s">
        <v>80</v>
      </c>
      <c r="X155" s="78">
        <v>39822</v>
      </c>
      <c r="Y155" s="17">
        <v>186</v>
      </c>
      <c r="Z155" s="17">
        <v>242</v>
      </c>
      <c r="AA155" s="84">
        <v>314</v>
      </c>
      <c r="AB155" s="84">
        <v>21</v>
      </c>
      <c r="AC155" s="84">
        <v>259</v>
      </c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</row>
    <row r="156" spans="1:45" s="23" customFormat="1" ht="15" customHeight="1" x14ac:dyDescent="0.3">
      <c r="A156" s="38">
        <v>154</v>
      </c>
      <c r="B156" s="95" t="s">
        <v>72</v>
      </c>
      <c r="C156" s="132">
        <v>2007</v>
      </c>
      <c r="D156" s="87" t="s">
        <v>34</v>
      </c>
      <c r="E156" s="86">
        <v>189</v>
      </c>
      <c r="F156" s="86">
        <v>252</v>
      </c>
      <c r="G156" s="86">
        <v>324</v>
      </c>
      <c r="H156" s="86">
        <v>18.8</v>
      </c>
      <c r="I156" s="86">
        <v>254</v>
      </c>
      <c r="J156" s="56">
        <f t="shared" si="45"/>
        <v>10.8</v>
      </c>
      <c r="K156" s="57">
        <f t="shared" si="46"/>
        <v>23.862500000000001</v>
      </c>
      <c r="L156" s="57">
        <f t="shared" si="47"/>
        <v>26.099999999999998</v>
      </c>
      <c r="M156" s="57">
        <f t="shared" si="48"/>
        <v>13.340000000000003</v>
      </c>
      <c r="N156" s="58">
        <f t="shared" si="49"/>
        <v>20.3</v>
      </c>
      <c r="O156" s="22">
        <f t="shared" si="50"/>
        <v>94.402500000000003</v>
      </c>
      <c r="P156" s="57" t="str">
        <f t="shared" si="51"/>
        <v>D</v>
      </c>
      <c r="Q156" s="57" t="str">
        <f t="shared" si="52"/>
        <v>D</v>
      </c>
      <c r="R156" s="57" t="str">
        <f t="shared" si="54"/>
        <v>D</v>
      </c>
      <c r="S156" s="57" t="str">
        <f t="shared" si="54"/>
        <v>D</v>
      </c>
      <c r="T156" s="57" t="str">
        <f t="shared" si="54"/>
        <v>D</v>
      </c>
      <c r="U156" s="45" t="str">
        <f t="shared" si="53"/>
        <v>D</v>
      </c>
      <c r="V156" s="46"/>
      <c r="W156" s="55" t="s">
        <v>209</v>
      </c>
      <c r="X156" s="78">
        <v>39027</v>
      </c>
      <c r="Y156" s="17">
        <v>192</v>
      </c>
      <c r="Z156" s="17">
        <v>254</v>
      </c>
      <c r="AA156" s="84">
        <v>332</v>
      </c>
      <c r="AB156" s="84">
        <v>22.2</v>
      </c>
      <c r="AC156" s="84">
        <v>278</v>
      </c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</row>
    <row r="157" spans="1:45" s="23" customFormat="1" ht="15" customHeight="1" x14ac:dyDescent="0.25">
      <c r="A157" s="38">
        <v>155</v>
      </c>
      <c r="B157" s="98" t="s">
        <v>219</v>
      </c>
      <c r="C157" s="132">
        <v>2010</v>
      </c>
      <c r="D157" s="87" t="s">
        <v>34</v>
      </c>
      <c r="E157" s="86">
        <v>186</v>
      </c>
      <c r="F157" s="86">
        <v>244</v>
      </c>
      <c r="G157" s="86">
        <v>324</v>
      </c>
      <c r="H157" s="86">
        <v>22.4</v>
      </c>
      <c r="I157" s="86">
        <v>290</v>
      </c>
      <c r="J157" s="56">
        <f t="shared" si="45"/>
        <v>2.7</v>
      </c>
      <c r="K157" s="57">
        <f t="shared" si="46"/>
        <v>7.2625000000000011</v>
      </c>
      <c r="L157" s="57">
        <f t="shared" si="47"/>
        <v>26.099999999999998</v>
      </c>
      <c r="M157" s="57">
        <f t="shared" si="48"/>
        <v>34.219999999999992</v>
      </c>
      <c r="N157" s="58">
        <f t="shared" si="49"/>
        <v>72.5</v>
      </c>
      <c r="O157" s="22">
        <f t="shared" si="50"/>
        <v>142.7825</v>
      </c>
      <c r="P157" s="57" t="str">
        <f t="shared" si="51"/>
        <v>D</v>
      </c>
      <c r="Q157" s="57" t="str">
        <f t="shared" si="52"/>
        <v>D</v>
      </c>
      <c r="R157" s="57" t="str">
        <f t="shared" si="54"/>
        <v>D</v>
      </c>
      <c r="S157" s="57" t="str">
        <f t="shared" si="54"/>
        <v>D</v>
      </c>
      <c r="T157" s="57" t="str">
        <f t="shared" si="54"/>
        <v>B</v>
      </c>
      <c r="U157" s="45" t="str">
        <f t="shared" si="53"/>
        <v>D</v>
      </c>
      <c r="V157" s="43"/>
      <c r="W157" s="55" t="s">
        <v>210</v>
      </c>
      <c r="X157" s="78">
        <v>38910</v>
      </c>
      <c r="Y157" s="17">
        <v>188</v>
      </c>
      <c r="Z157" s="17">
        <v>250</v>
      </c>
      <c r="AA157" s="84">
        <v>332</v>
      </c>
      <c r="AB157" s="84">
        <v>29.9</v>
      </c>
      <c r="AC157" s="84">
        <v>280</v>
      </c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</row>
    <row r="158" spans="1:45" s="23" customFormat="1" ht="15" customHeight="1" x14ac:dyDescent="0.3">
      <c r="A158" s="38">
        <v>156</v>
      </c>
      <c r="B158" s="98" t="s">
        <v>220</v>
      </c>
      <c r="C158" s="151">
        <v>2009</v>
      </c>
      <c r="D158" s="87" t="s">
        <v>34</v>
      </c>
      <c r="E158" s="86">
        <v>196</v>
      </c>
      <c r="F158" s="86">
        <v>252</v>
      </c>
      <c r="G158" s="86">
        <v>328</v>
      </c>
      <c r="H158" s="86">
        <v>23</v>
      </c>
      <c r="I158" s="86">
        <v>262</v>
      </c>
      <c r="J158" s="63">
        <f t="shared" si="45"/>
        <v>29.700000000000003</v>
      </c>
      <c r="K158" s="61">
        <f t="shared" si="46"/>
        <v>23.862500000000001</v>
      </c>
      <c r="L158" s="61">
        <f t="shared" si="47"/>
        <v>37.699999999999996</v>
      </c>
      <c r="M158" s="61">
        <f t="shared" si="48"/>
        <v>37.699999999999996</v>
      </c>
      <c r="N158" s="65">
        <f t="shared" si="49"/>
        <v>31.9</v>
      </c>
      <c r="O158" s="30">
        <f t="shared" si="50"/>
        <v>160.86249999999998</v>
      </c>
      <c r="P158" s="61" t="str">
        <f t="shared" si="51"/>
        <v>C</v>
      </c>
      <c r="Q158" s="61" t="str">
        <f t="shared" si="52"/>
        <v>C</v>
      </c>
      <c r="R158" s="61" t="str">
        <f t="shared" si="54"/>
        <v>D</v>
      </c>
      <c r="S158" s="61" t="str">
        <f t="shared" si="54"/>
        <v>D</v>
      </c>
      <c r="T158" s="61" t="str">
        <f t="shared" si="54"/>
        <v>D</v>
      </c>
      <c r="U158" s="66" t="str">
        <f t="shared" si="53"/>
        <v>D</v>
      </c>
      <c r="V158" s="46"/>
      <c r="W158" s="64" t="s">
        <v>52</v>
      </c>
      <c r="X158" s="78">
        <v>39050</v>
      </c>
      <c r="Y158" s="17">
        <v>183</v>
      </c>
      <c r="Z158" s="17">
        <v>241</v>
      </c>
      <c r="AA158" s="84">
        <v>322</v>
      </c>
      <c r="AB158" s="84">
        <v>24.4</v>
      </c>
      <c r="AC158" s="84">
        <v>293</v>
      </c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</row>
    <row r="159" spans="1:45" s="23" customFormat="1" ht="15" customHeight="1" x14ac:dyDescent="0.3">
      <c r="A159" s="38">
        <v>157</v>
      </c>
      <c r="B159" s="86" t="s">
        <v>221</v>
      </c>
      <c r="C159" s="151">
        <v>2009</v>
      </c>
      <c r="D159" s="87" t="s">
        <v>34</v>
      </c>
      <c r="E159" s="86">
        <v>184</v>
      </c>
      <c r="F159" s="86">
        <v>243</v>
      </c>
      <c r="G159" s="86">
        <v>328</v>
      </c>
      <c r="H159" s="86">
        <v>23.6</v>
      </c>
      <c r="I159" s="86">
        <v>278</v>
      </c>
      <c r="J159" s="56">
        <f t="shared" si="45"/>
        <v>0</v>
      </c>
      <c r="K159" s="57">
        <f t="shared" si="46"/>
        <v>5.1875</v>
      </c>
      <c r="L159" s="57">
        <f t="shared" si="47"/>
        <v>37.699999999999996</v>
      </c>
      <c r="M159" s="57">
        <f t="shared" si="48"/>
        <v>41.180000000000007</v>
      </c>
      <c r="N159" s="58">
        <f t="shared" si="49"/>
        <v>55.1</v>
      </c>
      <c r="O159" s="22">
        <f t="shared" si="50"/>
        <v>139.16749999999999</v>
      </c>
      <c r="P159" s="57" t="str">
        <f t="shared" si="51"/>
        <v>D</v>
      </c>
      <c r="Q159" s="57" t="str">
        <f t="shared" si="52"/>
        <v>D</v>
      </c>
      <c r="R159" s="57" t="str">
        <f t="shared" si="54"/>
        <v>D</v>
      </c>
      <c r="S159" s="57" t="str">
        <f t="shared" si="54"/>
        <v>D</v>
      </c>
      <c r="T159" s="57" t="str">
        <f t="shared" si="54"/>
        <v>C</v>
      </c>
      <c r="U159" s="45" t="str">
        <f t="shared" si="53"/>
        <v>D</v>
      </c>
      <c r="V159" s="46"/>
      <c r="W159" s="55" t="s">
        <v>58</v>
      </c>
      <c r="X159" s="78">
        <v>39117</v>
      </c>
      <c r="Y159" s="17">
        <v>190</v>
      </c>
      <c r="Z159" s="17">
        <v>247</v>
      </c>
      <c r="AA159" s="84">
        <v>320</v>
      </c>
      <c r="AB159" s="84">
        <v>23.6</v>
      </c>
      <c r="AC159" s="84">
        <v>244</v>
      </c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</row>
    <row r="160" spans="1:45" s="23" customFormat="1" ht="15" customHeight="1" x14ac:dyDescent="0.25">
      <c r="A160" s="38">
        <v>158</v>
      </c>
      <c r="B160" s="95" t="s">
        <v>222</v>
      </c>
      <c r="C160" s="151">
        <v>2010</v>
      </c>
      <c r="D160" s="87" t="s">
        <v>34</v>
      </c>
      <c r="E160" s="86">
        <v>185</v>
      </c>
      <c r="F160" s="86">
        <v>245</v>
      </c>
      <c r="G160" s="86">
        <v>328</v>
      </c>
      <c r="H160" s="86">
        <v>22.9</v>
      </c>
      <c r="I160" s="86">
        <v>286</v>
      </c>
      <c r="J160" s="56">
        <f t="shared" si="45"/>
        <v>0</v>
      </c>
      <c r="K160" s="57">
        <f t="shared" si="46"/>
        <v>9.3375000000000004</v>
      </c>
      <c r="L160" s="57">
        <f t="shared" si="47"/>
        <v>37.699999999999996</v>
      </c>
      <c r="M160" s="57">
        <f t="shared" si="48"/>
        <v>37.11999999999999</v>
      </c>
      <c r="N160" s="58">
        <f t="shared" si="49"/>
        <v>66.7</v>
      </c>
      <c r="O160" s="22">
        <f t="shared" si="50"/>
        <v>150.85749999999999</v>
      </c>
      <c r="P160" s="57" t="str">
        <f t="shared" si="51"/>
        <v>D</v>
      </c>
      <c r="Q160" s="57" t="str">
        <f t="shared" si="52"/>
        <v>D</v>
      </c>
      <c r="R160" s="57" t="str">
        <f t="shared" si="54"/>
        <v>D</v>
      </c>
      <c r="S160" s="57" t="str">
        <f t="shared" si="54"/>
        <v>D</v>
      </c>
      <c r="T160" s="57" t="str">
        <f t="shared" si="54"/>
        <v>B</v>
      </c>
      <c r="U160" s="45" t="str">
        <f t="shared" si="53"/>
        <v>D</v>
      </c>
      <c r="V160" s="43"/>
      <c r="W160" s="55" t="s">
        <v>211</v>
      </c>
      <c r="X160" s="78">
        <v>40468</v>
      </c>
      <c r="Y160" s="17">
        <v>186</v>
      </c>
      <c r="Z160" s="17">
        <v>250</v>
      </c>
      <c r="AA160" s="84">
        <v>338</v>
      </c>
      <c r="AB160" s="84">
        <v>22.2</v>
      </c>
      <c r="AC160" s="84">
        <v>268</v>
      </c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</row>
    <row r="161" spans="1:45" s="23" customFormat="1" ht="15" customHeight="1" x14ac:dyDescent="0.3">
      <c r="A161" s="38">
        <v>159</v>
      </c>
      <c r="B161" s="128" t="s">
        <v>223</v>
      </c>
      <c r="C161" s="151">
        <v>2005</v>
      </c>
      <c r="D161" s="87" t="s">
        <v>34</v>
      </c>
      <c r="E161" s="86">
        <v>192</v>
      </c>
      <c r="F161" s="86">
        <v>250</v>
      </c>
      <c r="G161" s="86">
        <v>320</v>
      </c>
      <c r="H161" s="86">
        <v>25.9</v>
      </c>
      <c r="I161" s="86">
        <v>243</v>
      </c>
      <c r="J161" s="56">
        <f t="shared" si="45"/>
        <v>18.900000000000002</v>
      </c>
      <c r="K161" s="57">
        <f t="shared" si="46"/>
        <v>19.712500000000002</v>
      </c>
      <c r="L161" s="57">
        <f t="shared" si="47"/>
        <v>14.5</v>
      </c>
      <c r="M161" s="57">
        <f t="shared" si="48"/>
        <v>54.519999999999989</v>
      </c>
      <c r="N161" s="58">
        <f t="shared" si="49"/>
        <v>4.3499999999999996</v>
      </c>
      <c r="O161" s="22">
        <f t="shared" si="50"/>
        <v>111.98249999999999</v>
      </c>
      <c r="P161" s="57" t="str">
        <f t="shared" si="51"/>
        <v>D</v>
      </c>
      <c r="Q161" s="57" t="str">
        <f t="shared" si="52"/>
        <v>D</v>
      </c>
      <c r="R161" s="57" t="str">
        <f t="shared" si="54"/>
        <v>D</v>
      </c>
      <c r="S161" s="57" t="str">
        <f t="shared" si="54"/>
        <v>C</v>
      </c>
      <c r="T161" s="57" t="str">
        <f t="shared" si="54"/>
        <v>D</v>
      </c>
      <c r="U161" s="45" t="str">
        <f t="shared" si="53"/>
        <v>D</v>
      </c>
      <c r="V161" s="46"/>
      <c r="W161" s="61" t="s">
        <v>53</v>
      </c>
      <c r="X161" s="78">
        <v>39742</v>
      </c>
      <c r="Y161" s="17">
        <v>188</v>
      </c>
      <c r="Z161" s="17">
        <v>245</v>
      </c>
      <c r="AA161" s="84">
        <v>324</v>
      </c>
      <c r="AB161" s="84">
        <v>21.3</v>
      </c>
      <c r="AC161" s="84">
        <v>280</v>
      </c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</row>
    <row r="162" spans="1:45" s="23" customFormat="1" ht="15" customHeight="1" x14ac:dyDescent="0.25">
      <c r="A162" s="38">
        <v>160</v>
      </c>
      <c r="B162" s="98" t="s">
        <v>224</v>
      </c>
      <c r="C162" s="151">
        <v>2008</v>
      </c>
      <c r="D162" s="87" t="s">
        <v>34</v>
      </c>
      <c r="E162" s="86">
        <v>191</v>
      </c>
      <c r="F162" s="86">
        <v>246</v>
      </c>
      <c r="G162" s="86">
        <v>328</v>
      </c>
      <c r="H162" s="86">
        <v>24.5</v>
      </c>
      <c r="I162" s="86">
        <v>287</v>
      </c>
      <c r="J162" s="56">
        <f t="shared" si="45"/>
        <v>16.200000000000003</v>
      </c>
      <c r="K162" s="57">
        <f t="shared" si="46"/>
        <v>11.412500000000001</v>
      </c>
      <c r="L162" s="57">
        <f t="shared" si="47"/>
        <v>37.699999999999996</v>
      </c>
      <c r="M162" s="57">
        <f t="shared" si="48"/>
        <v>46.4</v>
      </c>
      <c r="N162" s="58">
        <f t="shared" si="49"/>
        <v>68.149999999999991</v>
      </c>
      <c r="O162" s="22">
        <f t="shared" si="50"/>
        <v>179.86250000000001</v>
      </c>
      <c r="P162" s="57" t="str">
        <f t="shared" si="51"/>
        <v>D</v>
      </c>
      <c r="Q162" s="57" t="str">
        <f t="shared" si="52"/>
        <v>D</v>
      </c>
      <c r="R162" s="57" t="str">
        <f t="shared" si="54"/>
        <v>D</v>
      </c>
      <c r="S162" s="57" t="str">
        <f t="shared" si="54"/>
        <v>D</v>
      </c>
      <c r="T162" s="57" t="str">
        <f t="shared" si="54"/>
        <v>B</v>
      </c>
      <c r="U162" s="45" t="str">
        <f t="shared" si="53"/>
        <v>D</v>
      </c>
      <c r="V162" s="43"/>
      <c r="W162" s="64" t="s">
        <v>212</v>
      </c>
      <c r="X162" s="78">
        <v>39633</v>
      </c>
      <c r="Y162" s="17">
        <v>199</v>
      </c>
      <c r="Z162" s="17">
        <v>261</v>
      </c>
      <c r="AA162" s="84">
        <v>340</v>
      </c>
      <c r="AB162" s="84">
        <v>18</v>
      </c>
      <c r="AC162" s="84">
        <v>277</v>
      </c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</row>
    <row r="163" spans="1:45" s="23" customFormat="1" ht="15" customHeight="1" x14ac:dyDescent="0.3">
      <c r="A163" s="38">
        <v>161</v>
      </c>
      <c r="B163" s="98" t="s">
        <v>225</v>
      </c>
      <c r="C163" s="151">
        <v>2006</v>
      </c>
      <c r="D163" s="87" t="s">
        <v>34</v>
      </c>
      <c r="E163" s="86">
        <v>203</v>
      </c>
      <c r="F163" s="86">
        <v>268</v>
      </c>
      <c r="G163" s="86">
        <v>346</v>
      </c>
      <c r="H163" s="86">
        <v>25</v>
      </c>
      <c r="I163" s="86">
        <v>268</v>
      </c>
      <c r="J163" s="56">
        <f t="shared" si="45"/>
        <v>48.6</v>
      </c>
      <c r="K163" s="57">
        <f t="shared" si="46"/>
        <v>57.062500000000007</v>
      </c>
      <c r="L163" s="57">
        <f t="shared" si="47"/>
        <v>89.899999999999991</v>
      </c>
      <c r="M163" s="57">
        <f t="shared" si="48"/>
        <v>49.3</v>
      </c>
      <c r="N163" s="58">
        <f t="shared" si="49"/>
        <v>40.6</v>
      </c>
      <c r="O163" s="22">
        <f t="shared" si="50"/>
        <v>285.46250000000003</v>
      </c>
      <c r="P163" s="57" t="str">
        <f t="shared" si="51"/>
        <v>A</v>
      </c>
      <c r="Q163" s="57" t="str">
        <f t="shared" si="52"/>
        <v>A</v>
      </c>
      <c r="R163" s="57" t="str">
        <f t="shared" si="54"/>
        <v>A</v>
      </c>
      <c r="S163" s="57" t="str">
        <f t="shared" si="54"/>
        <v>D</v>
      </c>
      <c r="T163" s="57" t="str">
        <f t="shared" si="54"/>
        <v>D</v>
      </c>
      <c r="U163" s="45" t="str">
        <f t="shared" si="53"/>
        <v>B</v>
      </c>
      <c r="V163" s="46"/>
      <c r="W163" s="70" t="s">
        <v>213</v>
      </c>
      <c r="X163" s="78">
        <v>39824</v>
      </c>
      <c r="Y163" s="17">
        <v>185</v>
      </c>
      <c r="Z163" s="17">
        <v>240</v>
      </c>
      <c r="AA163" s="84">
        <v>320</v>
      </c>
      <c r="AB163" s="84">
        <v>22</v>
      </c>
      <c r="AC163" s="84">
        <v>300</v>
      </c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</row>
    <row r="164" spans="1:45" s="23" customFormat="1" ht="15" customHeight="1" x14ac:dyDescent="0.3">
      <c r="A164" s="38">
        <v>162</v>
      </c>
      <c r="B164" s="95" t="s">
        <v>226</v>
      </c>
      <c r="C164" s="151">
        <v>2009</v>
      </c>
      <c r="D164" s="87" t="s">
        <v>21</v>
      </c>
      <c r="E164" s="86">
        <v>183</v>
      </c>
      <c r="F164" s="86">
        <v>239</v>
      </c>
      <c r="G164" s="86">
        <v>310</v>
      </c>
      <c r="H164" s="86">
        <v>19.5</v>
      </c>
      <c r="I164" s="86">
        <v>250</v>
      </c>
      <c r="J164" s="56">
        <f t="shared" si="45"/>
        <v>0</v>
      </c>
      <c r="K164" s="57">
        <f t="shared" si="46"/>
        <v>0</v>
      </c>
      <c r="L164" s="57">
        <f t="shared" si="47"/>
        <v>0</v>
      </c>
      <c r="M164" s="57">
        <f t="shared" si="48"/>
        <v>17.399999999999999</v>
      </c>
      <c r="N164" s="58">
        <f t="shared" si="49"/>
        <v>14.5</v>
      </c>
      <c r="O164" s="22">
        <f t="shared" si="50"/>
        <v>31.9</v>
      </c>
      <c r="P164" s="57" t="str">
        <f t="shared" si="51"/>
        <v>D</v>
      </c>
      <c r="Q164" s="57" t="str">
        <f t="shared" si="52"/>
        <v>D</v>
      </c>
      <c r="R164" s="57" t="str">
        <f t="shared" si="54"/>
        <v>D</v>
      </c>
      <c r="S164" s="57" t="str">
        <f t="shared" si="54"/>
        <v>D</v>
      </c>
      <c r="T164" s="57" t="str">
        <f t="shared" si="54"/>
        <v>D</v>
      </c>
      <c r="U164" s="45" t="str">
        <f t="shared" si="53"/>
        <v>D</v>
      </c>
      <c r="V164" s="46"/>
      <c r="W164" s="55" t="s">
        <v>214</v>
      </c>
      <c r="X164" s="78">
        <v>39028</v>
      </c>
      <c r="Y164" s="17">
        <v>196</v>
      </c>
      <c r="Z164" s="17">
        <v>256</v>
      </c>
      <c r="AA164" s="84">
        <v>326</v>
      </c>
      <c r="AB164" s="84">
        <v>22.9</v>
      </c>
      <c r="AC164" s="84">
        <v>255</v>
      </c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</row>
    <row r="165" spans="1:45" s="23" customFormat="1" ht="15" customHeight="1" x14ac:dyDescent="0.3">
      <c r="A165" s="38">
        <v>163</v>
      </c>
      <c r="B165" s="86" t="s">
        <v>227</v>
      </c>
      <c r="C165" s="151">
        <v>2007</v>
      </c>
      <c r="D165" s="87" t="s">
        <v>21</v>
      </c>
      <c r="E165" s="86">
        <v>186</v>
      </c>
      <c r="F165" s="86">
        <v>242</v>
      </c>
      <c r="G165" s="86">
        <v>316</v>
      </c>
      <c r="H165" s="86">
        <v>24.1</v>
      </c>
      <c r="I165" s="86">
        <v>256</v>
      </c>
      <c r="J165" s="56">
        <f t="shared" si="45"/>
        <v>2.7</v>
      </c>
      <c r="K165" s="57">
        <f t="shared" si="46"/>
        <v>3.1125000000000003</v>
      </c>
      <c r="L165" s="57">
        <f t="shared" si="47"/>
        <v>2.9</v>
      </c>
      <c r="M165" s="57">
        <f t="shared" si="48"/>
        <v>44.080000000000005</v>
      </c>
      <c r="N165" s="58">
        <f t="shared" si="49"/>
        <v>23.2</v>
      </c>
      <c r="O165" s="22">
        <f t="shared" si="50"/>
        <v>75.992500000000007</v>
      </c>
      <c r="P165" s="57" t="str">
        <f t="shared" si="51"/>
        <v>D</v>
      </c>
      <c r="Q165" s="57" t="str">
        <f t="shared" si="52"/>
        <v>D</v>
      </c>
      <c r="R165" s="57" t="str">
        <f t="shared" si="54"/>
        <v>D</v>
      </c>
      <c r="S165" s="57" t="str">
        <f t="shared" si="54"/>
        <v>D</v>
      </c>
      <c r="T165" s="57" t="str">
        <f t="shared" si="54"/>
        <v>D</v>
      </c>
      <c r="U165" s="45" t="str">
        <f t="shared" si="53"/>
        <v>D</v>
      </c>
      <c r="V165" s="46"/>
      <c r="W165" s="134" t="s">
        <v>215</v>
      </c>
      <c r="X165" s="55"/>
      <c r="Y165" s="17"/>
      <c r="Z165" s="17"/>
      <c r="AA165" s="84"/>
      <c r="AB165" s="84"/>
      <c r="AC165" s="84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</row>
    <row r="166" spans="1:45" s="23" customFormat="1" ht="15" customHeight="1" x14ac:dyDescent="0.25">
      <c r="A166" s="38">
        <v>164</v>
      </c>
      <c r="B166" s="86" t="s">
        <v>228</v>
      </c>
      <c r="C166" s="132">
        <v>2008</v>
      </c>
      <c r="D166" s="87" t="s">
        <v>21</v>
      </c>
      <c r="E166" s="86">
        <v>202</v>
      </c>
      <c r="F166" s="86">
        <v>263</v>
      </c>
      <c r="G166" s="86">
        <v>342</v>
      </c>
      <c r="H166" s="86">
        <v>28.9</v>
      </c>
      <c r="I166" s="86">
        <v>268</v>
      </c>
      <c r="J166" s="56">
        <f t="shared" si="45"/>
        <v>45.900000000000006</v>
      </c>
      <c r="K166" s="57">
        <f t="shared" si="46"/>
        <v>46.687500000000007</v>
      </c>
      <c r="L166" s="57">
        <f t="shared" si="47"/>
        <v>78.3</v>
      </c>
      <c r="M166" s="57">
        <f t="shared" si="48"/>
        <v>71.919999999999987</v>
      </c>
      <c r="N166" s="58">
        <f t="shared" si="49"/>
        <v>40.6</v>
      </c>
      <c r="O166" s="22">
        <f t="shared" si="50"/>
        <v>283.40749999999997</v>
      </c>
      <c r="P166" s="57" t="str">
        <f t="shared" si="51"/>
        <v>A</v>
      </c>
      <c r="Q166" s="57" t="str">
        <f t="shared" si="52"/>
        <v>A</v>
      </c>
      <c r="R166" s="57" t="str">
        <f t="shared" si="54"/>
        <v>B</v>
      </c>
      <c r="S166" s="57" t="str">
        <f t="shared" si="54"/>
        <v>B</v>
      </c>
      <c r="T166" s="57" t="str">
        <f t="shared" si="54"/>
        <v>D</v>
      </c>
      <c r="U166" s="45" t="str">
        <f t="shared" si="53"/>
        <v>B</v>
      </c>
      <c r="V166" s="43"/>
      <c r="W166" s="64" t="s">
        <v>216</v>
      </c>
      <c r="X166" s="151">
        <v>2006</v>
      </c>
      <c r="Y166" s="17">
        <v>197</v>
      </c>
      <c r="Z166" s="17">
        <v>255</v>
      </c>
      <c r="AA166" s="84">
        <v>342</v>
      </c>
      <c r="AB166" s="84">
        <v>27.1</v>
      </c>
      <c r="AC166" s="84">
        <v>267</v>
      </c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</row>
    <row r="167" spans="1:45" ht="15" customHeight="1" x14ac:dyDescent="0.3">
      <c r="A167" s="38">
        <v>165</v>
      </c>
      <c r="B167" s="86" t="s">
        <v>229</v>
      </c>
      <c r="C167" s="132">
        <v>2009</v>
      </c>
      <c r="D167" s="87" t="s">
        <v>21</v>
      </c>
      <c r="E167" s="86">
        <v>172</v>
      </c>
      <c r="F167" s="86">
        <v>224</v>
      </c>
      <c r="G167" s="86">
        <v>305</v>
      </c>
      <c r="H167" s="86">
        <v>21.8</v>
      </c>
      <c r="I167" s="86">
        <v>255</v>
      </c>
      <c r="J167" s="56">
        <f t="shared" si="45"/>
        <v>0</v>
      </c>
      <c r="K167" s="57">
        <f t="shared" si="46"/>
        <v>0</v>
      </c>
      <c r="L167" s="57">
        <f t="shared" si="47"/>
        <v>0</v>
      </c>
      <c r="M167" s="57">
        <f t="shared" si="48"/>
        <v>30.740000000000002</v>
      </c>
      <c r="N167" s="58">
        <f t="shared" si="49"/>
        <v>21.75</v>
      </c>
      <c r="O167" s="22">
        <f t="shared" si="50"/>
        <v>52.49</v>
      </c>
      <c r="P167" s="57" t="str">
        <f t="shared" si="51"/>
        <v>D</v>
      </c>
      <c r="Q167" s="57" t="str">
        <f t="shared" si="52"/>
        <v>D</v>
      </c>
      <c r="R167" s="57" t="str">
        <f t="shared" si="54"/>
        <v>D</v>
      </c>
      <c r="S167" s="57" t="str">
        <f t="shared" si="54"/>
        <v>D</v>
      </c>
      <c r="T167" s="57" t="str">
        <f t="shared" si="54"/>
        <v>D</v>
      </c>
      <c r="U167" s="45" t="str">
        <f t="shared" si="53"/>
        <v>D</v>
      </c>
      <c r="V167" s="43"/>
      <c r="W167" s="55" t="s">
        <v>217</v>
      </c>
      <c r="X167" s="151">
        <v>2006</v>
      </c>
      <c r="Y167" s="17">
        <v>192</v>
      </c>
      <c r="Z167" s="17">
        <v>253</v>
      </c>
      <c r="AA167" s="84">
        <v>342</v>
      </c>
      <c r="AB167" s="84">
        <v>24.7</v>
      </c>
      <c r="AC167" s="84">
        <v>300</v>
      </c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  <c r="AR167" s="47"/>
      <c r="AS167" s="47"/>
    </row>
    <row r="168" spans="1:45" ht="15" customHeight="1" x14ac:dyDescent="0.3">
      <c r="A168" s="38">
        <v>166</v>
      </c>
      <c r="B168" s="95" t="s">
        <v>230</v>
      </c>
      <c r="C168" s="151">
        <v>2009</v>
      </c>
      <c r="D168" s="87" t="s">
        <v>21</v>
      </c>
      <c r="E168" s="86">
        <v>179</v>
      </c>
      <c r="F168" s="86">
        <v>235</v>
      </c>
      <c r="G168" s="86">
        <v>310</v>
      </c>
      <c r="H168" s="86">
        <v>25.4</v>
      </c>
      <c r="I168" s="86">
        <v>255</v>
      </c>
      <c r="J168" s="56">
        <f t="shared" si="45"/>
        <v>0</v>
      </c>
      <c r="K168" s="57">
        <f t="shared" si="46"/>
        <v>0</v>
      </c>
      <c r="L168" s="57">
        <f t="shared" si="47"/>
        <v>0</v>
      </c>
      <c r="M168" s="57">
        <f t="shared" si="48"/>
        <v>51.61999999999999</v>
      </c>
      <c r="N168" s="58">
        <f t="shared" si="49"/>
        <v>21.75</v>
      </c>
      <c r="O168" s="22">
        <f t="shared" si="50"/>
        <v>73.36999999999999</v>
      </c>
      <c r="P168" s="57" t="str">
        <f t="shared" si="51"/>
        <v>D</v>
      </c>
      <c r="Q168" s="57" t="str">
        <f t="shared" si="52"/>
        <v>D</v>
      </c>
      <c r="R168" s="57" t="str">
        <f t="shared" si="54"/>
        <v>D</v>
      </c>
      <c r="S168" s="57" t="str">
        <f t="shared" si="54"/>
        <v>C</v>
      </c>
      <c r="T168" s="57" t="str">
        <f t="shared" si="54"/>
        <v>D</v>
      </c>
      <c r="U168" s="45" t="str">
        <f t="shared" si="53"/>
        <v>D</v>
      </c>
      <c r="V168" s="43"/>
      <c r="W168" s="64" t="s">
        <v>44</v>
      </c>
      <c r="X168" s="151">
        <v>2008</v>
      </c>
      <c r="Y168" s="17">
        <v>195</v>
      </c>
      <c r="Z168" s="17">
        <v>255</v>
      </c>
      <c r="AA168" s="84">
        <v>328</v>
      </c>
      <c r="AB168" s="84">
        <v>21.3</v>
      </c>
      <c r="AC168" s="84">
        <v>273</v>
      </c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  <c r="AS168" s="47"/>
    </row>
    <row r="169" spans="1:45" ht="15" customHeight="1" x14ac:dyDescent="0.3">
      <c r="A169" s="38">
        <v>167</v>
      </c>
      <c r="B169" s="86" t="s">
        <v>49</v>
      </c>
      <c r="C169" s="151">
        <v>2007</v>
      </c>
      <c r="D169" s="87" t="s">
        <v>21</v>
      </c>
      <c r="E169" s="86">
        <v>186</v>
      </c>
      <c r="F169" s="86">
        <v>248</v>
      </c>
      <c r="G169" s="86">
        <v>320</v>
      </c>
      <c r="H169" s="86">
        <v>32.4</v>
      </c>
      <c r="I169" s="86">
        <v>271</v>
      </c>
      <c r="J169" s="56">
        <f t="shared" si="45"/>
        <v>2.7</v>
      </c>
      <c r="K169" s="57">
        <f t="shared" si="46"/>
        <v>15.562500000000002</v>
      </c>
      <c r="L169" s="57">
        <f t="shared" si="47"/>
        <v>14.5</v>
      </c>
      <c r="M169" s="57">
        <f t="shared" si="48"/>
        <v>92.219999999999985</v>
      </c>
      <c r="N169" s="58">
        <f t="shared" si="49"/>
        <v>44.949999999999996</v>
      </c>
      <c r="O169" s="22">
        <f t="shared" si="50"/>
        <v>169.93249999999998</v>
      </c>
      <c r="P169" s="57" t="str">
        <f t="shared" si="51"/>
        <v>D</v>
      </c>
      <c r="Q169" s="57" t="str">
        <f t="shared" si="52"/>
        <v>D</v>
      </c>
      <c r="R169" s="57" t="str">
        <f t="shared" si="54"/>
        <v>D</v>
      </c>
      <c r="S169" s="57" t="str">
        <f t="shared" si="54"/>
        <v>A</v>
      </c>
      <c r="T169" s="57" t="str">
        <f t="shared" si="54"/>
        <v>D</v>
      </c>
      <c r="U169" s="45" t="str">
        <f t="shared" si="53"/>
        <v>D</v>
      </c>
      <c r="V169" s="43"/>
      <c r="W169" s="55" t="s">
        <v>218</v>
      </c>
      <c r="X169" s="151">
        <v>2009</v>
      </c>
      <c r="Y169" s="17">
        <v>190</v>
      </c>
      <c r="Z169" s="17">
        <v>252</v>
      </c>
      <c r="AA169" s="84">
        <v>326</v>
      </c>
      <c r="AB169" s="84">
        <v>25.2</v>
      </c>
      <c r="AC169" s="84">
        <v>261</v>
      </c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  <c r="AS169" s="47"/>
    </row>
    <row r="170" spans="1:45" ht="15" customHeight="1" x14ac:dyDescent="0.3">
      <c r="A170" s="38">
        <v>168</v>
      </c>
      <c r="B170" s="128" t="s">
        <v>232</v>
      </c>
      <c r="C170" s="151">
        <v>2007</v>
      </c>
      <c r="D170" s="87" t="s">
        <v>21</v>
      </c>
      <c r="E170" s="86">
        <v>179</v>
      </c>
      <c r="F170" s="86">
        <v>233</v>
      </c>
      <c r="G170" s="86">
        <v>310</v>
      </c>
      <c r="H170" s="86">
        <v>16.2</v>
      </c>
      <c r="I170" s="86">
        <v>276</v>
      </c>
      <c r="J170" s="56">
        <f t="shared" si="45"/>
        <v>0</v>
      </c>
      <c r="K170" s="57">
        <f t="shared" si="46"/>
        <v>0</v>
      </c>
      <c r="L170" s="57">
        <f t="shared" si="47"/>
        <v>0</v>
      </c>
      <c r="M170" s="57">
        <f t="shared" si="48"/>
        <v>0</v>
      </c>
      <c r="N170" s="58">
        <f t="shared" si="49"/>
        <v>52.199999999999996</v>
      </c>
      <c r="O170" s="22">
        <f t="shared" si="50"/>
        <v>52.199999999999996</v>
      </c>
      <c r="P170" s="57" t="str">
        <f t="shared" si="51"/>
        <v>D</v>
      </c>
      <c r="Q170" s="57" t="str">
        <f t="shared" si="52"/>
        <v>D</v>
      </c>
      <c r="R170" s="57" t="str">
        <f t="shared" si="54"/>
        <v>D</v>
      </c>
      <c r="S170" s="57" t="str">
        <f t="shared" si="54"/>
        <v>D</v>
      </c>
      <c r="T170" s="57" t="str">
        <f t="shared" si="54"/>
        <v>C</v>
      </c>
      <c r="U170" s="45" t="str">
        <f t="shared" si="53"/>
        <v>D</v>
      </c>
      <c r="V170" s="46"/>
      <c r="W170" s="64" t="s">
        <v>72</v>
      </c>
      <c r="X170" s="132">
        <v>2007</v>
      </c>
      <c r="Y170" s="17">
        <v>189</v>
      </c>
      <c r="Z170" s="17">
        <v>252</v>
      </c>
      <c r="AA170" s="84">
        <v>324</v>
      </c>
      <c r="AB170" s="84">
        <v>18.8</v>
      </c>
      <c r="AC170" s="84">
        <v>254</v>
      </c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  <c r="AQ170" s="47"/>
      <c r="AR170" s="47"/>
      <c r="AS170" s="47"/>
    </row>
    <row r="171" spans="1:45" ht="15" customHeight="1" x14ac:dyDescent="0.3">
      <c r="A171" s="38">
        <v>169</v>
      </c>
      <c r="B171" s="95" t="s">
        <v>233</v>
      </c>
      <c r="C171" s="151">
        <v>2006</v>
      </c>
      <c r="D171" s="87" t="s">
        <v>21</v>
      </c>
      <c r="E171" s="86">
        <v>196</v>
      </c>
      <c r="F171" s="86">
        <v>251</v>
      </c>
      <c r="G171" s="86">
        <v>330</v>
      </c>
      <c r="H171" s="86">
        <v>30.9</v>
      </c>
      <c r="I171" s="86">
        <v>293</v>
      </c>
      <c r="J171" s="56">
        <f t="shared" si="45"/>
        <v>29.700000000000003</v>
      </c>
      <c r="K171" s="57">
        <f t="shared" si="46"/>
        <v>21.787500000000001</v>
      </c>
      <c r="L171" s="57">
        <f t="shared" si="47"/>
        <v>43.5</v>
      </c>
      <c r="M171" s="57">
        <f t="shared" si="48"/>
        <v>83.52</v>
      </c>
      <c r="N171" s="58">
        <f t="shared" si="49"/>
        <v>76.849999999999994</v>
      </c>
      <c r="O171" s="22">
        <f t="shared" si="50"/>
        <v>255.35749999999999</v>
      </c>
      <c r="P171" s="57" t="str">
        <f t="shared" si="51"/>
        <v>C</v>
      </c>
      <c r="Q171" s="57" t="str">
        <f t="shared" si="52"/>
        <v>C</v>
      </c>
      <c r="R171" s="57" t="str">
        <f t="shared" si="54"/>
        <v>D</v>
      </c>
      <c r="S171" s="57" t="str">
        <f t="shared" si="54"/>
        <v>A</v>
      </c>
      <c r="T171" s="57" t="str">
        <f t="shared" si="54"/>
        <v>B</v>
      </c>
      <c r="U171" s="45" t="str">
        <f t="shared" si="53"/>
        <v>B</v>
      </c>
      <c r="V171" s="43"/>
      <c r="W171" s="61" t="s">
        <v>219</v>
      </c>
      <c r="X171" s="132">
        <v>2010</v>
      </c>
      <c r="Y171" s="17">
        <v>186</v>
      </c>
      <c r="Z171" s="17">
        <v>244</v>
      </c>
      <c r="AA171" s="84">
        <v>324</v>
      </c>
      <c r="AB171" s="84">
        <v>22.4</v>
      </c>
      <c r="AC171" s="84">
        <v>290</v>
      </c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  <c r="AP171" s="47"/>
      <c r="AQ171" s="47"/>
      <c r="AR171" s="47"/>
      <c r="AS171" s="47"/>
    </row>
    <row r="172" spans="1:45" ht="15" customHeight="1" x14ac:dyDescent="0.3">
      <c r="A172" s="38">
        <v>170</v>
      </c>
      <c r="B172" s="95" t="s">
        <v>234</v>
      </c>
      <c r="C172" s="151">
        <v>2007</v>
      </c>
      <c r="D172" s="87" t="s">
        <v>21</v>
      </c>
      <c r="E172" s="86">
        <v>184</v>
      </c>
      <c r="F172" s="86">
        <v>240</v>
      </c>
      <c r="G172" s="86">
        <v>328</v>
      </c>
      <c r="H172" s="86">
        <v>24.05</v>
      </c>
      <c r="I172" s="86">
        <v>270</v>
      </c>
      <c r="J172" s="56">
        <f t="shared" si="45"/>
        <v>0</v>
      </c>
      <c r="K172" s="57">
        <f t="shared" si="46"/>
        <v>0</v>
      </c>
      <c r="L172" s="57">
        <f t="shared" si="47"/>
        <v>37.699999999999996</v>
      </c>
      <c r="M172" s="57">
        <f t="shared" si="48"/>
        <v>43.790000000000006</v>
      </c>
      <c r="N172" s="58">
        <f t="shared" si="49"/>
        <v>43.5</v>
      </c>
      <c r="O172" s="22">
        <f t="shared" si="50"/>
        <v>124.99000000000001</v>
      </c>
      <c r="P172" s="57" t="str">
        <f t="shared" si="51"/>
        <v>D</v>
      </c>
      <c r="Q172" s="57" t="str">
        <f t="shared" si="52"/>
        <v>D</v>
      </c>
      <c r="R172" s="57" t="str">
        <f t="shared" si="54"/>
        <v>D</v>
      </c>
      <c r="S172" s="57" t="str">
        <f t="shared" si="54"/>
        <v>D</v>
      </c>
      <c r="T172" s="57" t="str">
        <f t="shared" si="54"/>
        <v>D</v>
      </c>
      <c r="U172" s="45" t="str">
        <f t="shared" si="53"/>
        <v>D</v>
      </c>
      <c r="V172" s="43"/>
      <c r="W172" s="61" t="s">
        <v>220</v>
      </c>
      <c r="X172" s="151">
        <v>2009</v>
      </c>
      <c r="Y172" s="17">
        <v>196</v>
      </c>
      <c r="Z172" s="17">
        <v>252</v>
      </c>
      <c r="AA172" s="84">
        <v>328</v>
      </c>
      <c r="AB172" s="84">
        <v>23</v>
      </c>
      <c r="AC172" s="84">
        <v>262</v>
      </c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  <c r="AP172" s="47"/>
      <c r="AQ172" s="47"/>
      <c r="AR172" s="47"/>
      <c r="AS172" s="47"/>
    </row>
    <row r="173" spans="1:45" ht="15" customHeight="1" x14ac:dyDescent="0.3">
      <c r="A173" s="38">
        <v>171</v>
      </c>
      <c r="B173" s="98" t="s">
        <v>235</v>
      </c>
      <c r="C173" s="98">
        <v>2007</v>
      </c>
      <c r="D173" s="87" t="s">
        <v>21</v>
      </c>
      <c r="E173" s="86">
        <v>190</v>
      </c>
      <c r="F173" s="86">
        <v>245</v>
      </c>
      <c r="G173" s="86">
        <v>314</v>
      </c>
      <c r="H173" s="86">
        <v>24.8</v>
      </c>
      <c r="I173" s="86">
        <v>249</v>
      </c>
      <c r="J173" s="63">
        <f t="shared" si="45"/>
        <v>13.5</v>
      </c>
      <c r="K173" s="61">
        <f t="shared" si="46"/>
        <v>9.3375000000000004</v>
      </c>
      <c r="L173" s="61">
        <f t="shared" si="47"/>
        <v>0</v>
      </c>
      <c r="M173" s="61">
        <f t="shared" si="48"/>
        <v>48.14</v>
      </c>
      <c r="N173" s="65">
        <f t="shared" si="49"/>
        <v>13.049999999999999</v>
      </c>
      <c r="O173" s="30">
        <f t="shared" si="50"/>
        <v>84.027499999999989</v>
      </c>
      <c r="P173" s="61" t="str">
        <f t="shared" si="51"/>
        <v>D</v>
      </c>
      <c r="Q173" s="61" t="str">
        <f t="shared" si="52"/>
        <v>D</v>
      </c>
      <c r="R173" s="61" t="str">
        <f t="shared" si="54"/>
        <v>D</v>
      </c>
      <c r="S173" s="61" t="str">
        <f t="shared" si="54"/>
        <v>D</v>
      </c>
      <c r="T173" s="61" t="str">
        <f t="shared" si="54"/>
        <v>D</v>
      </c>
      <c r="U173" s="66" t="str">
        <f t="shared" ref="U173:U202" si="55">IF(O173&gt;=290,"A",IF(O173&gt;=240,"B",IF(O173&gt;=200,"C","D")))</f>
        <v>D</v>
      </c>
      <c r="V173" s="43"/>
      <c r="W173" s="55" t="s">
        <v>221</v>
      </c>
      <c r="X173" s="151">
        <v>2009</v>
      </c>
      <c r="Y173" s="17">
        <v>184</v>
      </c>
      <c r="Z173" s="17">
        <v>243</v>
      </c>
      <c r="AA173" s="84">
        <v>328</v>
      </c>
      <c r="AB173" s="84">
        <v>23.6</v>
      </c>
      <c r="AC173" s="84">
        <v>278</v>
      </c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  <c r="AS173" s="47"/>
    </row>
    <row r="174" spans="1:45" ht="15" customHeight="1" x14ac:dyDescent="0.3">
      <c r="A174" s="38">
        <v>172</v>
      </c>
      <c r="B174" s="86" t="s">
        <v>67</v>
      </c>
      <c r="C174" s="98">
        <v>2007</v>
      </c>
      <c r="D174" s="87" t="s">
        <v>21</v>
      </c>
      <c r="E174" s="86">
        <v>191</v>
      </c>
      <c r="F174" s="86">
        <v>248</v>
      </c>
      <c r="G174" s="86">
        <v>316</v>
      </c>
      <c r="H174" s="86">
        <v>21</v>
      </c>
      <c r="I174" s="86">
        <v>244</v>
      </c>
      <c r="J174" s="56">
        <f t="shared" si="45"/>
        <v>16.200000000000003</v>
      </c>
      <c r="K174" s="57">
        <f t="shared" si="46"/>
        <v>15.562500000000002</v>
      </c>
      <c r="L174" s="57">
        <f t="shared" si="47"/>
        <v>2.9</v>
      </c>
      <c r="M174" s="57">
        <f t="shared" si="48"/>
        <v>26.099999999999998</v>
      </c>
      <c r="N174" s="58">
        <f t="shared" si="49"/>
        <v>5.8</v>
      </c>
      <c r="O174" s="22">
        <f t="shared" si="50"/>
        <v>66.5625</v>
      </c>
      <c r="P174" s="57" t="str">
        <f t="shared" si="51"/>
        <v>D</v>
      </c>
      <c r="Q174" s="57" t="str">
        <f t="shared" si="52"/>
        <v>D</v>
      </c>
      <c r="R174" s="57" t="str">
        <f t="shared" si="54"/>
        <v>D</v>
      </c>
      <c r="S174" s="57" t="str">
        <f t="shared" si="54"/>
        <v>D</v>
      </c>
      <c r="T174" s="57" t="str">
        <f t="shared" si="54"/>
        <v>D</v>
      </c>
      <c r="U174" s="45" t="str">
        <f t="shared" si="55"/>
        <v>D</v>
      </c>
      <c r="V174" s="46"/>
      <c r="W174" s="64" t="s">
        <v>222</v>
      </c>
      <c r="X174" s="151">
        <v>2010</v>
      </c>
      <c r="Y174" s="17">
        <v>185</v>
      </c>
      <c r="Z174" s="17">
        <v>245</v>
      </c>
      <c r="AA174" s="84">
        <v>328</v>
      </c>
      <c r="AB174" s="84">
        <v>22.9</v>
      </c>
      <c r="AC174" s="84">
        <v>286</v>
      </c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</row>
    <row r="175" spans="1:45" ht="15" customHeight="1" x14ac:dyDescent="0.3">
      <c r="A175" s="38">
        <v>173</v>
      </c>
      <c r="B175" s="96" t="s">
        <v>37</v>
      </c>
      <c r="C175" s="151">
        <v>2009</v>
      </c>
      <c r="D175" s="87" t="s">
        <v>21</v>
      </c>
      <c r="E175" s="86">
        <v>197</v>
      </c>
      <c r="F175" s="86">
        <v>257</v>
      </c>
      <c r="G175" s="86">
        <v>338</v>
      </c>
      <c r="H175" s="86">
        <v>29</v>
      </c>
      <c r="I175" s="86">
        <v>253</v>
      </c>
      <c r="J175" s="56">
        <f t="shared" si="45"/>
        <v>32.400000000000006</v>
      </c>
      <c r="K175" s="57">
        <f t="shared" si="46"/>
        <v>34.237500000000004</v>
      </c>
      <c r="L175" s="57">
        <f t="shared" si="47"/>
        <v>66.7</v>
      </c>
      <c r="M175" s="57">
        <f t="shared" si="48"/>
        <v>72.5</v>
      </c>
      <c r="N175" s="58">
        <f t="shared" si="49"/>
        <v>18.849999999999998</v>
      </c>
      <c r="O175" s="22">
        <f t="shared" si="50"/>
        <v>224.68750000000003</v>
      </c>
      <c r="P175" s="57" t="str">
        <f t="shared" si="51"/>
        <v>B</v>
      </c>
      <c r="Q175" s="57" t="str">
        <f t="shared" si="52"/>
        <v>B</v>
      </c>
      <c r="R175" s="57" t="str">
        <f t="shared" si="54"/>
        <v>B</v>
      </c>
      <c r="S175" s="57" t="str">
        <f t="shared" si="54"/>
        <v>B</v>
      </c>
      <c r="T175" s="57" t="str">
        <f t="shared" si="54"/>
        <v>D</v>
      </c>
      <c r="U175" s="45" t="str">
        <f t="shared" si="55"/>
        <v>C</v>
      </c>
      <c r="V175" s="43"/>
      <c r="W175" s="60" t="s">
        <v>223</v>
      </c>
      <c r="X175" s="151">
        <v>2005</v>
      </c>
      <c r="Y175" s="17">
        <v>192</v>
      </c>
      <c r="Z175" s="17">
        <v>250</v>
      </c>
      <c r="AA175" s="84">
        <v>320</v>
      </c>
      <c r="AB175" s="84">
        <v>25.9</v>
      </c>
      <c r="AC175" s="84">
        <v>243</v>
      </c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</row>
    <row r="176" spans="1:45" ht="15" customHeight="1" x14ac:dyDescent="0.3">
      <c r="A176" s="38">
        <v>174</v>
      </c>
      <c r="B176" s="95" t="s">
        <v>236</v>
      </c>
      <c r="C176" s="151">
        <v>2007</v>
      </c>
      <c r="D176" s="87" t="s">
        <v>21</v>
      </c>
      <c r="E176" s="86">
        <v>186</v>
      </c>
      <c r="F176" s="86">
        <v>247</v>
      </c>
      <c r="G176" s="86">
        <v>318</v>
      </c>
      <c r="H176" s="86">
        <v>24</v>
      </c>
      <c r="I176" s="86">
        <v>253</v>
      </c>
      <c r="J176" s="56">
        <f t="shared" si="45"/>
        <v>2.7</v>
      </c>
      <c r="K176" s="57">
        <f t="shared" si="46"/>
        <v>13.487500000000001</v>
      </c>
      <c r="L176" s="57">
        <f t="shared" si="47"/>
        <v>8.6999999999999993</v>
      </c>
      <c r="M176" s="57">
        <f t="shared" si="48"/>
        <v>43.5</v>
      </c>
      <c r="N176" s="58">
        <f t="shared" si="49"/>
        <v>18.849999999999998</v>
      </c>
      <c r="O176" s="22">
        <f t="shared" si="50"/>
        <v>87.237499999999997</v>
      </c>
      <c r="P176" s="57" t="str">
        <f t="shared" si="51"/>
        <v>D</v>
      </c>
      <c r="Q176" s="57" t="str">
        <f t="shared" si="52"/>
        <v>D</v>
      </c>
      <c r="R176" s="57" t="str">
        <f t="shared" si="54"/>
        <v>D</v>
      </c>
      <c r="S176" s="57" t="str">
        <f t="shared" si="54"/>
        <v>D</v>
      </c>
      <c r="T176" s="57" t="str">
        <f t="shared" si="54"/>
        <v>D</v>
      </c>
      <c r="U176" s="45" t="str">
        <f t="shared" si="55"/>
        <v>D</v>
      </c>
      <c r="V176" s="46"/>
      <c r="W176" s="61" t="s">
        <v>224</v>
      </c>
      <c r="X176" s="151">
        <v>2008</v>
      </c>
      <c r="Y176" s="17">
        <v>191</v>
      </c>
      <c r="Z176" s="17">
        <v>246</v>
      </c>
      <c r="AA176" s="84">
        <v>328</v>
      </c>
      <c r="AB176" s="84">
        <v>24.5</v>
      </c>
      <c r="AC176" s="84">
        <v>287</v>
      </c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  <c r="AP176" s="47"/>
      <c r="AQ176" s="47"/>
      <c r="AR176" s="47"/>
      <c r="AS176" s="47"/>
    </row>
    <row r="177" spans="1:45" ht="15" customHeight="1" x14ac:dyDescent="0.3">
      <c r="A177" s="38">
        <v>175</v>
      </c>
      <c r="B177" s="98" t="s">
        <v>237</v>
      </c>
      <c r="C177" s="151">
        <v>2008</v>
      </c>
      <c r="D177" s="87" t="s">
        <v>21</v>
      </c>
      <c r="E177" s="86">
        <v>185</v>
      </c>
      <c r="F177" s="86">
        <v>244</v>
      </c>
      <c r="G177" s="86">
        <v>320</v>
      </c>
      <c r="H177" s="86">
        <v>18.8</v>
      </c>
      <c r="I177" s="86">
        <v>258</v>
      </c>
      <c r="J177" s="63">
        <f t="shared" si="45"/>
        <v>0</v>
      </c>
      <c r="K177" s="61">
        <f t="shared" si="46"/>
        <v>7.2625000000000011</v>
      </c>
      <c r="L177" s="61">
        <f t="shared" si="47"/>
        <v>14.5</v>
      </c>
      <c r="M177" s="61">
        <f t="shared" si="48"/>
        <v>13.340000000000003</v>
      </c>
      <c r="N177" s="65">
        <f t="shared" si="49"/>
        <v>26.099999999999998</v>
      </c>
      <c r="O177" s="30">
        <f t="shared" si="50"/>
        <v>61.202500000000001</v>
      </c>
      <c r="P177" s="61" t="str">
        <f t="shared" si="51"/>
        <v>D</v>
      </c>
      <c r="Q177" s="61" t="str">
        <f t="shared" si="52"/>
        <v>D</v>
      </c>
      <c r="R177" s="61" t="str">
        <f t="shared" si="54"/>
        <v>D</v>
      </c>
      <c r="S177" s="61" t="str">
        <f t="shared" si="54"/>
        <v>D</v>
      </c>
      <c r="T177" s="61" t="str">
        <f t="shared" si="54"/>
        <v>D</v>
      </c>
      <c r="U177" s="66" t="str">
        <f t="shared" si="55"/>
        <v>D</v>
      </c>
      <c r="V177" s="43"/>
      <c r="W177" s="61" t="s">
        <v>225</v>
      </c>
      <c r="X177" s="151">
        <v>2006</v>
      </c>
      <c r="Y177" s="17">
        <v>203</v>
      </c>
      <c r="Z177" s="17">
        <v>268</v>
      </c>
      <c r="AA177" s="84">
        <v>346</v>
      </c>
      <c r="AB177" s="84">
        <v>25</v>
      </c>
      <c r="AC177" s="84">
        <v>268</v>
      </c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</row>
    <row r="178" spans="1:45" ht="15" customHeight="1" x14ac:dyDescent="0.3">
      <c r="A178" s="38">
        <v>176</v>
      </c>
      <c r="B178" s="95" t="s">
        <v>238</v>
      </c>
      <c r="C178" s="151">
        <v>2009</v>
      </c>
      <c r="D178" s="87" t="s">
        <v>21</v>
      </c>
      <c r="E178" s="86">
        <v>197</v>
      </c>
      <c r="F178" s="86">
        <v>258</v>
      </c>
      <c r="G178" s="86">
        <v>342</v>
      </c>
      <c r="H178" s="86">
        <v>24.1</v>
      </c>
      <c r="I178" s="86">
        <v>269</v>
      </c>
      <c r="J178" s="56">
        <f t="shared" si="45"/>
        <v>32.400000000000006</v>
      </c>
      <c r="K178" s="57">
        <f t="shared" si="46"/>
        <v>36.3125</v>
      </c>
      <c r="L178" s="57">
        <f t="shared" si="47"/>
        <v>78.3</v>
      </c>
      <c r="M178" s="57">
        <f t="shared" si="48"/>
        <v>44.080000000000005</v>
      </c>
      <c r="N178" s="58">
        <f t="shared" si="49"/>
        <v>42.05</v>
      </c>
      <c r="O178" s="22">
        <f t="shared" si="50"/>
        <v>233.14249999999998</v>
      </c>
      <c r="P178" s="57" t="str">
        <f t="shared" si="51"/>
        <v>B</v>
      </c>
      <c r="Q178" s="57" t="str">
        <f t="shared" si="52"/>
        <v>B</v>
      </c>
      <c r="R178" s="57" t="str">
        <f t="shared" si="54"/>
        <v>B</v>
      </c>
      <c r="S178" s="57" t="str">
        <f t="shared" si="54"/>
        <v>D</v>
      </c>
      <c r="T178" s="57" t="str">
        <f t="shared" si="54"/>
        <v>D</v>
      </c>
      <c r="U178" s="45" t="str">
        <f t="shared" si="55"/>
        <v>C</v>
      </c>
      <c r="V178" s="43"/>
      <c r="W178" s="134" t="s">
        <v>21</v>
      </c>
      <c r="X178" s="55"/>
      <c r="Y178" s="17"/>
      <c r="Z178" s="17"/>
      <c r="AA178" s="84"/>
      <c r="AB178" s="84"/>
      <c r="AC178" s="84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</row>
    <row r="179" spans="1:45" ht="15" customHeight="1" x14ac:dyDescent="0.3">
      <c r="A179" s="38">
        <v>177</v>
      </c>
      <c r="B179" s="86" t="s">
        <v>239</v>
      </c>
      <c r="C179" s="151">
        <v>2005</v>
      </c>
      <c r="D179" s="87" t="s">
        <v>21</v>
      </c>
      <c r="E179" s="86">
        <v>193</v>
      </c>
      <c r="F179" s="86">
        <v>252</v>
      </c>
      <c r="G179" s="86">
        <v>328</v>
      </c>
      <c r="H179" s="86">
        <v>22.7</v>
      </c>
      <c r="I179" s="86">
        <v>255</v>
      </c>
      <c r="J179" s="56">
        <f t="shared" si="45"/>
        <v>21.6</v>
      </c>
      <c r="K179" s="57">
        <f t="shared" si="46"/>
        <v>23.862500000000001</v>
      </c>
      <c r="L179" s="57">
        <f t="shared" si="47"/>
        <v>37.699999999999996</v>
      </c>
      <c r="M179" s="57">
        <f t="shared" si="48"/>
        <v>35.959999999999994</v>
      </c>
      <c r="N179" s="58">
        <f t="shared" si="49"/>
        <v>21.75</v>
      </c>
      <c r="O179" s="22">
        <f t="shared" si="50"/>
        <v>140.8725</v>
      </c>
      <c r="P179" s="57" t="str">
        <f t="shared" si="51"/>
        <v>D</v>
      </c>
      <c r="Q179" s="57" t="str">
        <f t="shared" si="52"/>
        <v>D</v>
      </c>
      <c r="R179" s="57" t="str">
        <f t="shared" si="54"/>
        <v>D</v>
      </c>
      <c r="S179" s="57" t="str">
        <f t="shared" si="54"/>
        <v>D</v>
      </c>
      <c r="T179" s="57" t="str">
        <f t="shared" si="54"/>
        <v>D</v>
      </c>
      <c r="U179" s="45" t="str">
        <f t="shared" si="55"/>
        <v>D</v>
      </c>
      <c r="V179" s="43"/>
      <c r="W179" s="64" t="s">
        <v>226</v>
      </c>
      <c r="X179" s="78">
        <v>40081</v>
      </c>
      <c r="Y179" s="17">
        <v>183</v>
      </c>
      <c r="Z179" s="17">
        <v>239</v>
      </c>
      <c r="AA179" s="84">
        <v>310</v>
      </c>
      <c r="AB179" s="84">
        <v>19.5</v>
      </c>
      <c r="AC179" s="84">
        <v>250</v>
      </c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</row>
    <row r="180" spans="1:45" ht="15" customHeight="1" x14ac:dyDescent="0.3">
      <c r="A180" s="38">
        <v>178</v>
      </c>
      <c r="B180" s="98" t="s">
        <v>240</v>
      </c>
      <c r="C180" s="98">
        <v>2009</v>
      </c>
      <c r="D180" s="87" t="s">
        <v>21</v>
      </c>
      <c r="E180" s="86">
        <v>184</v>
      </c>
      <c r="F180" s="86">
        <v>238</v>
      </c>
      <c r="G180" s="86">
        <v>310</v>
      </c>
      <c r="H180" s="86">
        <v>16.8</v>
      </c>
      <c r="I180" s="86">
        <v>252</v>
      </c>
      <c r="J180" s="56">
        <f t="shared" si="45"/>
        <v>0</v>
      </c>
      <c r="K180" s="57">
        <f t="shared" si="46"/>
        <v>0</v>
      </c>
      <c r="L180" s="57">
        <f t="shared" si="47"/>
        <v>0</v>
      </c>
      <c r="M180" s="57">
        <f t="shared" si="48"/>
        <v>1.740000000000004</v>
      </c>
      <c r="N180" s="58">
        <f t="shared" si="49"/>
        <v>17.399999999999999</v>
      </c>
      <c r="O180" s="22">
        <f t="shared" si="50"/>
        <v>19.140000000000004</v>
      </c>
      <c r="P180" s="57" t="str">
        <f t="shared" si="51"/>
        <v>D</v>
      </c>
      <c r="Q180" s="57" t="str">
        <f t="shared" si="52"/>
        <v>D</v>
      </c>
      <c r="R180" s="57" t="str">
        <f t="shared" si="54"/>
        <v>D</v>
      </c>
      <c r="S180" s="57" t="str">
        <f t="shared" si="54"/>
        <v>D</v>
      </c>
      <c r="T180" s="57" t="str">
        <f t="shared" si="54"/>
        <v>D</v>
      </c>
      <c r="U180" s="45" t="str">
        <f t="shared" si="55"/>
        <v>D</v>
      </c>
      <c r="V180" s="46"/>
      <c r="W180" s="55" t="s">
        <v>227</v>
      </c>
      <c r="X180" s="78">
        <v>39269</v>
      </c>
      <c r="Y180" s="17">
        <v>186</v>
      </c>
      <c r="Z180" s="17">
        <v>242</v>
      </c>
      <c r="AA180" s="84">
        <v>316</v>
      </c>
      <c r="AB180" s="84">
        <v>24.1</v>
      </c>
      <c r="AC180" s="84">
        <v>256</v>
      </c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  <c r="AS180" s="47"/>
    </row>
    <row r="181" spans="1:45" ht="15" customHeight="1" x14ac:dyDescent="0.3">
      <c r="A181" s="38">
        <v>179</v>
      </c>
      <c r="B181" s="95" t="s">
        <v>241</v>
      </c>
      <c r="C181" s="98">
        <v>2006</v>
      </c>
      <c r="D181" s="87" t="s">
        <v>21</v>
      </c>
      <c r="E181" s="86">
        <v>191</v>
      </c>
      <c r="F181" s="86">
        <v>255</v>
      </c>
      <c r="G181" s="86">
        <v>338</v>
      </c>
      <c r="H181" s="86">
        <v>25.7</v>
      </c>
      <c r="I181" s="86">
        <v>270</v>
      </c>
      <c r="J181" s="56">
        <f t="shared" si="45"/>
        <v>16.200000000000003</v>
      </c>
      <c r="K181" s="57">
        <f t="shared" si="46"/>
        <v>30.087500000000002</v>
      </c>
      <c r="L181" s="57">
        <f t="shared" si="47"/>
        <v>66.7</v>
      </c>
      <c r="M181" s="57">
        <f t="shared" si="48"/>
        <v>53.359999999999992</v>
      </c>
      <c r="N181" s="58">
        <f t="shared" si="49"/>
        <v>43.5</v>
      </c>
      <c r="O181" s="22">
        <f t="shared" si="50"/>
        <v>209.8475</v>
      </c>
      <c r="P181" s="57" t="str">
        <f t="shared" si="51"/>
        <v>D</v>
      </c>
      <c r="Q181" s="57" t="str">
        <f t="shared" si="52"/>
        <v>D</v>
      </c>
      <c r="R181" s="57" t="str">
        <f t="shared" ref="R181:R202" si="56">IF(L181&gt;=80,"A",IF(L181&gt;=60,"B",IF(L181&gt;=50,"C","D")))</f>
        <v>B</v>
      </c>
      <c r="S181" s="57" t="str">
        <f t="shared" ref="S181:S202" si="57">IF(M181&gt;=80,"A",IF(M181&gt;=60,"B",IF(M181&gt;=50,"C","D")))</f>
        <v>C</v>
      </c>
      <c r="T181" s="57" t="str">
        <f t="shared" ref="T181:T202" si="58">IF(N181&gt;=80,"A",IF(N181&gt;=60,"B",IF(N181&gt;=50,"C","D")))</f>
        <v>D</v>
      </c>
      <c r="U181" s="45" t="str">
        <f t="shared" si="55"/>
        <v>C</v>
      </c>
      <c r="V181" s="43"/>
      <c r="W181" s="55" t="s">
        <v>228</v>
      </c>
      <c r="X181" s="78">
        <v>39643</v>
      </c>
      <c r="Y181" s="17">
        <v>202</v>
      </c>
      <c r="Z181" s="17">
        <v>263</v>
      </c>
      <c r="AA181" s="84">
        <v>342</v>
      </c>
      <c r="AB181" s="84">
        <v>28.9</v>
      </c>
      <c r="AC181" s="84">
        <v>268</v>
      </c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  <c r="AR181" s="47"/>
      <c r="AS181" s="47"/>
    </row>
    <row r="182" spans="1:45" ht="15" customHeight="1" x14ac:dyDescent="0.3">
      <c r="A182" s="38">
        <v>180</v>
      </c>
      <c r="B182" s="95" t="s">
        <v>231</v>
      </c>
      <c r="C182" s="98">
        <v>2010</v>
      </c>
      <c r="D182" s="87" t="s">
        <v>31</v>
      </c>
      <c r="E182" s="86">
        <v>192</v>
      </c>
      <c r="F182" s="86">
        <v>254</v>
      </c>
      <c r="G182" s="86">
        <v>316</v>
      </c>
      <c r="H182" s="86">
        <v>15.7</v>
      </c>
      <c r="I182" s="86">
        <v>231</v>
      </c>
      <c r="J182" s="56">
        <f t="shared" si="45"/>
        <v>18.900000000000002</v>
      </c>
      <c r="K182" s="57">
        <f t="shared" si="46"/>
        <v>28.012500000000003</v>
      </c>
      <c r="L182" s="57">
        <f t="shared" si="47"/>
        <v>2.9</v>
      </c>
      <c r="M182" s="57">
        <f t="shared" si="48"/>
        <v>0</v>
      </c>
      <c r="N182" s="58">
        <f t="shared" si="49"/>
        <v>0</v>
      </c>
      <c r="O182" s="22">
        <f t="shared" si="50"/>
        <v>49.812500000000007</v>
      </c>
      <c r="P182" s="57" t="str">
        <f t="shared" si="51"/>
        <v>D</v>
      </c>
      <c r="Q182" s="57" t="str">
        <f t="shared" si="52"/>
        <v>D</v>
      </c>
      <c r="R182" s="57" t="str">
        <f t="shared" si="56"/>
        <v>D</v>
      </c>
      <c r="S182" s="57" t="str">
        <f t="shared" si="57"/>
        <v>D</v>
      </c>
      <c r="T182" s="57" t="str">
        <f t="shared" si="58"/>
        <v>D</v>
      </c>
      <c r="U182" s="45" t="str">
        <f t="shared" si="55"/>
        <v>D</v>
      </c>
      <c r="V182" s="43"/>
      <c r="W182" s="55" t="s">
        <v>229</v>
      </c>
      <c r="X182" s="78">
        <v>39944</v>
      </c>
      <c r="Y182" s="17">
        <v>172</v>
      </c>
      <c r="Z182" s="17">
        <v>224</v>
      </c>
      <c r="AA182" s="84">
        <v>305</v>
      </c>
      <c r="AB182" s="84">
        <v>21.8</v>
      </c>
      <c r="AC182" s="84">
        <v>255</v>
      </c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  <c r="AR182" s="47"/>
      <c r="AS182" s="47"/>
    </row>
    <row r="183" spans="1:45" ht="15" customHeight="1" x14ac:dyDescent="0.3">
      <c r="A183" s="38">
        <v>181</v>
      </c>
      <c r="B183" s="98" t="s">
        <v>243</v>
      </c>
      <c r="C183" s="151">
        <v>2005</v>
      </c>
      <c r="D183" s="107" t="s">
        <v>27</v>
      </c>
      <c r="E183" s="86">
        <v>189</v>
      </c>
      <c r="F183" s="86">
        <v>245</v>
      </c>
      <c r="G183" s="86">
        <v>330</v>
      </c>
      <c r="H183" s="86">
        <v>32</v>
      </c>
      <c r="I183" s="86">
        <v>264</v>
      </c>
      <c r="J183" s="56">
        <f t="shared" si="45"/>
        <v>10.8</v>
      </c>
      <c r="K183" s="57">
        <f t="shared" si="46"/>
        <v>9.3375000000000004</v>
      </c>
      <c r="L183" s="57">
        <f t="shared" si="47"/>
        <v>43.5</v>
      </c>
      <c r="M183" s="57">
        <f t="shared" si="48"/>
        <v>89.899999999999991</v>
      </c>
      <c r="N183" s="58">
        <f t="shared" si="49"/>
        <v>34.799999999999997</v>
      </c>
      <c r="O183" s="22">
        <f t="shared" si="50"/>
        <v>188.33749999999998</v>
      </c>
      <c r="P183" s="57" t="str">
        <f t="shared" si="51"/>
        <v>D</v>
      </c>
      <c r="Q183" s="57" t="str">
        <f t="shared" si="52"/>
        <v>D</v>
      </c>
      <c r="R183" s="57" t="str">
        <f t="shared" si="56"/>
        <v>D</v>
      </c>
      <c r="S183" s="57" t="str">
        <f t="shared" si="57"/>
        <v>A</v>
      </c>
      <c r="T183" s="57" t="str">
        <f t="shared" si="58"/>
        <v>D</v>
      </c>
      <c r="U183" s="45" t="str">
        <f t="shared" si="55"/>
        <v>D</v>
      </c>
      <c r="V183" s="43"/>
      <c r="W183" s="64" t="s">
        <v>230</v>
      </c>
      <c r="X183" s="78">
        <v>39814</v>
      </c>
      <c r="Y183" s="17">
        <v>179</v>
      </c>
      <c r="Z183" s="17">
        <v>235</v>
      </c>
      <c r="AA183" s="84">
        <v>310</v>
      </c>
      <c r="AB183" s="84">
        <v>25.4</v>
      </c>
      <c r="AC183" s="84">
        <v>255</v>
      </c>
      <c r="AD183" s="47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  <c r="AP183" s="47"/>
      <c r="AQ183" s="47"/>
      <c r="AR183" s="47"/>
      <c r="AS183" s="47"/>
    </row>
    <row r="184" spans="1:45" ht="15" customHeight="1" x14ac:dyDescent="0.3">
      <c r="A184" s="38">
        <v>182</v>
      </c>
      <c r="B184" s="95" t="s">
        <v>244</v>
      </c>
      <c r="C184" s="151">
        <v>2009</v>
      </c>
      <c r="D184" s="107" t="s">
        <v>27</v>
      </c>
      <c r="E184" s="86">
        <v>189</v>
      </c>
      <c r="F184" s="86">
        <v>245</v>
      </c>
      <c r="G184" s="86">
        <v>322</v>
      </c>
      <c r="H184" s="86">
        <v>29.4</v>
      </c>
      <c r="I184" s="86">
        <v>273</v>
      </c>
      <c r="J184" s="56">
        <f t="shared" si="45"/>
        <v>10.8</v>
      </c>
      <c r="K184" s="57">
        <f t="shared" si="46"/>
        <v>9.3375000000000004</v>
      </c>
      <c r="L184" s="57">
        <f t="shared" si="47"/>
        <v>20.3</v>
      </c>
      <c r="M184" s="57">
        <f t="shared" si="48"/>
        <v>74.819999999999993</v>
      </c>
      <c r="N184" s="58">
        <f t="shared" si="49"/>
        <v>47.85</v>
      </c>
      <c r="O184" s="22">
        <f t="shared" si="50"/>
        <v>163.10749999999999</v>
      </c>
      <c r="P184" s="57" t="str">
        <f t="shared" si="51"/>
        <v>D</v>
      </c>
      <c r="Q184" s="57" t="str">
        <f t="shared" si="52"/>
        <v>D</v>
      </c>
      <c r="R184" s="57" t="str">
        <f t="shared" si="56"/>
        <v>D</v>
      </c>
      <c r="S184" s="57" t="str">
        <f t="shared" si="57"/>
        <v>B</v>
      </c>
      <c r="T184" s="57" t="str">
        <f t="shared" si="58"/>
        <v>D</v>
      </c>
      <c r="U184" s="45" t="str">
        <f t="shared" si="55"/>
        <v>D</v>
      </c>
      <c r="V184" s="43"/>
      <c r="W184" s="55" t="s">
        <v>49</v>
      </c>
      <c r="X184" s="78">
        <v>39251</v>
      </c>
      <c r="Y184" s="17">
        <v>186</v>
      </c>
      <c r="Z184" s="17">
        <v>248</v>
      </c>
      <c r="AA184" s="84">
        <v>320</v>
      </c>
      <c r="AB184" s="84">
        <v>32.4</v>
      </c>
      <c r="AC184" s="84">
        <v>271</v>
      </c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47"/>
    </row>
    <row r="185" spans="1:45" ht="15" customHeight="1" x14ac:dyDescent="0.3">
      <c r="A185" s="38">
        <v>183</v>
      </c>
      <c r="B185" s="95" t="s">
        <v>245</v>
      </c>
      <c r="C185" s="151">
        <v>2009</v>
      </c>
      <c r="D185" s="107" t="s">
        <v>27</v>
      </c>
      <c r="E185" s="86">
        <v>184</v>
      </c>
      <c r="F185" s="86">
        <v>240</v>
      </c>
      <c r="G185" s="86">
        <v>314</v>
      </c>
      <c r="H185" s="86">
        <v>21.2</v>
      </c>
      <c r="I185" s="86">
        <v>245</v>
      </c>
      <c r="J185" s="56">
        <f t="shared" si="45"/>
        <v>0</v>
      </c>
      <c r="K185" s="57">
        <f t="shared" si="46"/>
        <v>0</v>
      </c>
      <c r="L185" s="57">
        <f t="shared" si="47"/>
        <v>0</v>
      </c>
      <c r="M185" s="57">
        <f t="shared" si="48"/>
        <v>27.259999999999994</v>
      </c>
      <c r="N185" s="58">
        <f t="shared" si="49"/>
        <v>7.25</v>
      </c>
      <c r="O185" s="22">
        <f t="shared" si="50"/>
        <v>34.509999999999991</v>
      </c>
      <c r="P185" s="57" t="str">
        <f t="shared" si="51"/>
        <v>D</v>
      </c>
      <c r="Q185" s="57" t="str">
        <f t="shared" si="52"/>
        <v>D</v>
      </c>
      <c r="R185" s="57" t="str">
        <f t="shared" si="56"/>
        <v>D</v>
      </c>
      <c r="S185" s="57" t="str">
        <f t="shared" si="57"/>
        <v>D</v>
      </c>
      <c r="T185" s="57" t="str">
        <f t="shared" si="58"/>
        <v>D</v>
      </c>
      <c r="U185" s="45" t="str">
        <f t="shared" si="55"/>
        <v>D</v>
      </c>
      <c r="V185" s="43"/>
      <c r="W185" s="60" t="s">
        <v>232</v>
      </c>
      <c r="X185" s="78">
        <v>39357</v>
      </c>
      <c r="Y185" s="17">
        <v>179</v>
      </c>
      <c r="Z185" s="17">
        <v>233</v>
      </c>
      <c r="AA185" s="84">
        <v>310</v>
      </c>
      <c r="AB185" s="84">
        <v>16.2</v>
      </c>
      <c r="AC185" s="84">
        <v>276</v>
      </c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47"/>
    </row>
    <row r="186" spans="1:45" ht="15" customHeight="1" x14ac:dyDescent="0.3">
      <c r="A186" s="38">
        <v>184</v>
      </c>
      <c r="B186" s="95" t="s">
        <v>246</v>
      </c>
      <c r="C186" s="151">
        <v>2007</v>
      </c>
      <c r="D186" s="107" t="s">
        <v>27</v>
      </c>
      <c r="E186" s="86">
        <v>201</v>
      </c>
      <c r="F186" s="86">
        <v>259</v>
      </c>
      <c r="G186" s="86">
        <v>328</v>
      </c>
      <c r="H186" s="86">
        <v>24.7</v>
      </c>
      <c r="I186" s="86">
        <v>262</v>
      </c>
      <c r="J186" s="56">
        <f t="shared" si="45"/>
        <v>43.2</v>
      </c>
      <c r="K186" s="57">
        <f t="shared" si="46"/>
        <v>38.387500000000003</v>
      </c>
      <c r="L186" s="57">
        <f t="shared" si="47"/>
        <v>37.699999999999996</v>
      </c>
      <c r="M186" s="57">
        <f t="shared" si="48"/>
        <v>47.559999999999995</v>
      </c>
      <c r="N186" s="58">
        <f t="shared" si="49"/>
        <v>31.9</v>
      </c>
      <c r="O186" s="22">
        <f t="shared" si="50"/>
        <v>198.7475</v>
      </c>
      <c r="P186" s="57" t="str">
        <f t="shared" si="51"/>
        <v>A</v>
      </c>
      <c r="Q186" s="57" t="str">
        <f t="shared" si="52"/>
        <v>A</v>
      </c>
      <c r="R186" s="57" t="str">
        <f t="shared" si="56"/>
        <v>D</v>
      </c>
      <c r="S186" s="57" t="str">
        <f t="shared" si="57"/>
        <v>D</v>
      </c>
      <c r="T186" s="57" t="str">
        <f t="shared" si="58"/>
        <v>D</v>
      </c>
      <c r="U186" s="45" t="str">
        <f t="shared" si="55"/>
        <v>D</v>
      </c>
      <c r="V186" s="46"/>
      <c r="W186" s="64" t="s">
        <v>233</v>
      </c>
      <c r="X186" s="78">
        <v>38855</v>
      </c>
      <c r="Y186" s="17">
        <v>196</v>
      </c>
      <c r="Z186" s="17">
        <v>251</v>
      </c>
      <c r="AA186" s="84">
        <v>330</v>
      </c>
      <c r="AB186" s="84">
        <v>30.9</v>
      </c>
      <c r="AC186" s="84">
        <v>293</v>
      </c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S186" s="47"/>
    </row>
    <row r="187" spans="1:45" ht="15" customHeight="1" x14ac:dyDescent="0.3">
      <c r="A187" s="38">
        <v>185</v>
      </c>
      <c r="B187" s="98" t="s">
        <v>247</v>
      </c>
      <c r="C187" s="151">
        <v>2010</v>
      </c>
      <c r="D187" s="107" t="s">
        <v>27</v>
      </c>
      <c r="E187" s="86">
        <v>194</v>
      </c>
      <c r="F187" s="86">
        <v>251</v>
      </c>
      <c r="G187" s="86">
        <v>322</v>
      </c>
      <c r="H187" s="86">
        <v>23.4</v>
      </c>
      <c r="I187" s="86">
        <v>229</v>
      </c>
      <c r="J187" s="56">
        <f t="shared" si="45"/>
        <v>24.3</v>
      </c>
      <c r="K187" s="57">
        <f t="shared" si="46"/>
        <v>21.787500000000001</v>
      </c>
      <c r="L187" s="57">
        <f t="shared" si="47"/>
        <v>20.3</v>
      </c>
      <c r="M187" s="57">
        <f t="shared" si="48"/>
        <v>40.019999999999989</v>
      </c>
      <c r="N187" s="58">
        <f t="shared" si="49"/>
        <v>0</v>
      </c>
      <c r="O187" s="22">
        <f t="shared" si="50"/>
        <v>106.4075</v>
      </c>
      <c r="P187" s="57" t="str">
        <f t="shared" si="51"/>
        <v>D</v>
      </c>
      <c r="Q187" s="57" t="str">
        <f t="shared" si="52"/>
        <v>D</v>
      </c>
      <c r="R187" s="57" t="str">
        <f t="shared" si="56"/>
        <v>D</v>
      </c>
      <c r="S187" s="57" t="str">
        <f t="shared" si="57"/>
        <v>D</v>
      </c>
      <c r="T187" s="57" t="str">
        <f t="shared" si="58"/>
        <v>D</v>
      </c>
      <c r="U187" s="45" t="str">
        <f t="shared" si="55"/>
        <v>D</v>
      </c>
      <c r="V187" s="43"/>
      <c r="W187" s="64" t="s">
        <v>234</v>
      </c>
      <c r="X187" s="78">
        <v>39283</v>
      </c>
      <c r="Y187" s="17">
        <v>184</v>
      </c>
      <c r="Z187" s="17">
        <v>240</v>
      </c>
      <c r="AA187" s="84">
        <v>328</v>
      </c>
      <c r="AB187" s="84">
        <v>24.05</v>
      </c>
      <c r="AC187" s="84">
        <v>270</v>
      </c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  <c r="AS187" s="47"/>
    </row>
    <row r="188" spans="1:45" ht="15" customHeight="1" x14ac:dyDescent="0.3">
      <c r="A188" s="38">
        <v>186</v>
      </c>
      <c r="B188" s="98" t="s">
        <v>248</v>
      </c>
      <c r="C188" s="151">
        <v>2009</v>
      </c>
      <c r="D188" s="107" t="s">
        <v>27</v>
      </c>
      <c r="E188" s="86">
        <v>194</v>
      </c>
      <c r="F188" s="86">
        <v>248</v>
      </c>
      <c r="G188" s="86">
        <v>336</v>
      </c>
      <c r="H188" s="86">
        <v>28.6</v>
      </c>
      <c r="I188" s="86">
        <v>290</v>
      </c>
      <c r="J188" s="63">
        <f t="shared" ref="J188:J194" si="59">MAX(0,(E188-185)*5.4)*0.5</f>
        <v>24.3</v>
      </c>
      <c r="K188" s="61">
        <f t="shared" si="46"/>
        <v>15.562500000000002</v>
      </c>
      <c r="L188" s="61">
        <f t="shared" si="47"/>
        <v>60.9</v>
      </c>
      <c r="M188" s="61">
        <f t="shared" si="48"/>
        <v>70.180000000000007</v>
      </c>
      <c r="N188" s="65">
        <f t="shared" si="49"/>
        <v>72.5</v>
      </c>
      <c r="O188" s="30">
        <f t="shared" si="50"/>
        <v>243.4425</v>
      </c>
      <c r="P188" s="61" t="str">
        <f t="shared" si="51"/>
        <v>D</v>
      </c>
      <c r="Q188" s="61" t="str">
        <f t="shared" si="52"/>
        <v>D</v>
      </c>
      <c r="R188" s="61" t="str">
        <f t="shared" si="56"/>
        <v>B</v>
      </c>
      <c r="S188" s="61" t="str">
        <f t="shared" si="57"/>
        <v>B</v>
      </c>
      <c r="T188" s="61" t="str">
        <f t="shared" si="58"/>
        <v>B</v>
      </c>
      <c r="U188" s="66" t="str">
        <f t="shared" si="55"/>
        <v>B</v>
      </c>
      <c r="V188" s="46"/>
      <c r="W188" s="61" t="s">
        <v>235</v>
      </c>
      <c r="X188" s="78">
        <v>39120</v>
      </c>
      <c r="Y188" s="17">
        <v>190</v>
      </c>
      <c r="Z188" s="17">
        <v>245</v>
      </c>
      <c r="AA188" s="84">
        <v>314</v>
      </c>
      <c r="AB188" s="84">
        <v>24.8</v>
      </c>
      <c r="AC188" s="84">
        <v>249</v>
      </c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  <c r="AR188" s="47"/>
      <c r="AS188" s="47"/>
    </row>
    <row r="189" spans="1:45" ht="15" customHeight="1" x14ac:dyDescent="0.3">
      <c r="A189" s="38">
        <v>187</v>
      </c>
      <c r="B189" s="95" t="s">
        <v>249</v>
      </c>
      <c r="C189" s="151">
        <v>2008</v>
      </c>
      <c r="D189" s="107" t="s">
        <v>27</v>
      </c>
      <c r="E189" s="86">
        <v>192</v>
      </c>
      <c r="F189" s="86">
        <v>251</v>
      </c>
      <c r="G189" s="86">
        <v>332</v>
      </c>
      <c r="H189" s="86">
        <v>29.7</v>
      </c>
      <c r="I189" s="86">
        <v>262</v>
      </c>
      <c r="J189" s="56">
        <f t="shared" si="59"/>
        <v>18.900000000000002</v>
      </c>
      <c r="K189" s="57">
        <f t="shared" si="46"/>
        <v>21.787500000000001</v>
      </c>
      <c r="L189" s="57">
        <f t="shared" si="47"/>
        <v>49.3</v>
      </c>
      <c r="M189" s="57">
        <f t="shared" si="48"/>
        <v>76.559999999999988</v>
      </c>
      <c r="N189" s="58">
        <f t="shared" si="49"/>
        <v>31.9</v>
      </c>
      <c r="O189" s="22">
        <f t="shared" si="50"/>
        <v>198.44749999999999</v>
      </c>
      <c r="P189" s="57" t="str">
        <f t="shared" si="51"/>
        <v>D</v>
      </c>
      <c r="Q189" s="57" t="str">
        <f t="shared" si="52"/>
        <v>D</v>
      </c>
      <c r="R189" s="57" t="str">
        <f t="shared" si="56"/>
        <v>D</v>
      </c>
      <c r="S189" s="57" t="str">
        <f t="shared" si="57"/>
        <v>B</v>
      </c>
      <c r="T189" s="57" t="str">
        <f t="shared" si="58"/>
        <v>D</v>
      </c>
      <c r="U189" s="45" t="str">
        <f t="shared" si="55"/>
        <v>D</v>
      </c>
      <c r="V189" s="43"/>
      <c r="W189" s="55" t="s">
        <v>67</v>
      </c>
      <c r="X189" s="78">
        <v>39386</v>
      </c>
      <c r="Y189" s="17">
        <v>191</v>
      </c>
      <c r="Z189" s="17">
        <v>248</v>
      </c>
      <c r="AA189" s="84">
        <v>316</v>
      </c>
      <c r="AB189" s="84">
        <v>21</v>
      </c>
      <c r="AC189" s="84">
        <v>244</v>
      </c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  <c r="AP189" s="47"/>
      <c r="AQ189" s="47"/>
      <c r="AR189" s="47"/>
      <c r="AS189" s="47"/>
    </row>
    <row r="190" spans="1:45" ht="15" customHeight="1" x14ac:dyDescent="0.3">
      <c r="A190" s="38">
        <v>188</v>
      </c>
      <c r="B190" s="86" t="s">
        <v>250</v>
      </c>
      <c r="C190" s="151">
        <v>2006</v>
      </c>
      <c r="D190" s="107" t="s">
        <v>27</v>
      </c>
      <c r="E190" s="86">
        <v>201</v>
      </c>
      <c r="F190" s="86">
        <v>256</v>
      </c>
      <c r="G190" s="86">
        <v>340</v>
      </c>
      <c r="H190" s="86">
        <v>27.4</v>
      </c>
      <c r="I190" s="86">
        <v>280</v>
      </c>
      <c r="J190" s="56">
        <f t="shared" si="59"/>
        <v>43.2</v>
      </c>
      <c r="K190" s="57">
        <f t="shared" si="46"/>
        <v>32.162500000000001</v>
      </c>
      <c r="L190" s="57">
        <f t="shared" si="47"/>
        <v>72.5</v>
      </c>
      <c r="M190" s="57">
        <f t="shared" si="48"/>
        <v>63.219999999999992</v>
      </c>
      <c r="N190" s="58">
        <f t="shared" si="49"/>
        <v>58</v>
      </c>
      <c r="O190" s="22">
        <f t="shared" si="50"/>
        <v>269.08249999999998</v>
      </c>
      <c r="P190" s="57" t="str">
        <f t="shared" si="51"/>
        <v>A</v>
      </c>
      <c r="Q190" s="57" t="str">
        <f t="shared" si="52"/>
        <v>A</v>
      </c>
      <c r="R190" s="57" t="str">
        <f t="shared" si="56"/>
        <v>B</v>
      </c>
      <c r="S190" s="57" t="str">
        <f t="shared" si="57"/>
        <v>B</v>
      </c>
      <c r="T190" s="57" t="str">
        <f t="shared" si="58"/>
        <v>C</v>
      </c>
      <c r="U190" s="45" t="str">
        <f t="shared" si="55"/>
        <v>B</v>
      </c>
      <c r="V190" s="43"/>
      <c r="W190" s="59" t="s">
        <v>37</v>
      </c>
      <c r="X190" s="78">
        <v>40060</v>
      </c>
      <c r="Y190" s="17">
        <v>197</v>
      </c>
      <c r="Z190" s="17">
        <v>257</v>
      </c>
      <c r="AA190" s="84">
        <v>338</v>
      </c>
      <c r="AB190" s="84">
        <v>29</v>
      </c>
      <c r="AC190" s="84">
        <v>253</v>
      </c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  <c r="AP190" s="47"/>
      <c r="AQ190" s="47"/>
      <c r="AR190" s="47"/>
      <c r="AS190" s="47"/>
    </row>
    <row r="191" spans="1:45" ht="15" customHeight="1" x14ac:dyDescent="0.3">
      <c r="A191" s="38">
        <v>189</v>
      </c>
      <c r="B191" s="95" t="s">
        <v>251</v>
      </c>
      <c r="C191" s="151">
        <v>2008</v>
      </c>
      <c r="D191" s="107" t="s">
        <v>27</v>
      </c>
      <c r="E191" s="86">
        <v>198</v>
      </c>
      <c r="F191" s="86">
        <v>259</v>
      </c>
      <c r="G191" s="86">
        <v>338</v>
      </c>
      <c r="H191" s="86">
        <v>25.8</v>
      </c>
      <c r="I191" s="86">
        <v>262</v>
      </c>
      <c r="J191" s="56">
        <f t="shared" si="59"/>
        <v>35.1</v>
      </c>
      <c r="K191" s="57">
        <f t="shared" si="46"/>
        <v>38.387500000000003</v>
      </c>
      <c r="L191" s="57">
        <f t="shared" si="47"/>
        <v>66.7</v>
      </c>
      <c r="M191" s="57">
        <f t="shared" si="48"/>
        <v>53.940000000000005</v>
      </c>
      <c r="N191" s="58">
        <f t="shared" si="49"/>
        <v>31.9</v>
      </c>
      <c r="O191" s="22">
        <f t="shared" si="50"/>
        <v>226.0275</v>
      </c>
      <c r="P191" s="57" t="str">
        <f t="shared" si="51"/>
        <v>B</v>
      </c>
      <c r="Q191" s="57" t="str">
        <f t="shared" si="52"/>
        <v>B</v>
      </c>
      <c r="R191" s="57" t="str">
        <f t="shared" si="56"/>
        <v>B</v>
      </c>
      <c r="S191" s="57" t="str">
        <f t="shared" si="57"/>
        <v>C</v>
      </c>
      <c r="T191" s="57" t="str">
        <f t="shared" si="58"/>
        <v>D</v>
      </c>
      <c r="U191" s="45" t="str">
        <f t="shared" si="55"/>
        <v>C</v>
      </c>
      <c r="V191" s="43"/>
      <c r="W191" s="64" t="s">
        <v>236</v>
      </c>
      <c r="X191" s="78">
        <v>39149</v>
      </c>
      <c r="Y191" s="17">
        <v>186</v>
      </c>
      <c r="Z191" s="17">
        <v>247</v>
      </c>
      <c r="AA191" s="84">
        <v>318</v>
      </c>
      <c r="AB191" s="84">
        <v>24</v>
      </c>
      <c r="AC191" s="84">
        <v>253</v>
      </c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  <c r="AP191" s="47"/>
      <c r="AQ191" s="47"/>
      <c r="AR191" s="47"/>
      <c r="AS191" s="47"/>
    </row>
    <row r="192" spans="1:45" ht="15" customHeight="1" x14ac:dyDescent="0.3">
      <c r="A192" s="38">
        <v>190</v>
      </c>
      <c r="B192" s="86" t="s">
        <v>252</v>
      </c>
      <c r="C192" s="98">
        <v>2010</v>
      </c>
      <c r="D192" s="107" t="s">
        <v>27</v>
      </c>
      <c r="E192" s="86">
        <v>194</v>
      </c>
      <c r="F192" s="86">
        <v>251</v>
      </c>
      <c r="G192" s="86">
        <v>320</v>
      </c>
      <c r="H192" s="86">
        <v>24.5</v>
      </c>
      <c r="I192" s="86">
        <v>241</v>
      </c>
      <c r="J192" s="56">
        <f t="shared" si="59"/>
        <v>24.3</v>
      </c>
      <c r="K192" s="57">
        <f t="shared" si="46"/>
        <v>21.787500000000001</v>
      </c>
      <c r="L192" s="57">
        <f t="shared" si="47"/>
        <v>14.5</v>
      </c>
      <c r="M192" s="57">
        <f t="shared" si="48"/>
        <v>46.4</v>
      </c>
      <c r="N192" s="58">
        <f t="shared" si="49"/>
        <v>1.45</v>
      </c>
      <c r="O192" s="22">
        <f t="shared" si="50"/>
        <v>108.43750000000001</v>
      </c>
      <c r="P192" s="57" t="str">
        <f t="shared" si="51"/>
        <v>D</v>
      </c>
      <c r="Q192" s="57" t="str">
        <f t="shared" si="52"/>
        <v>D</v>
      </c>
      <c r="R192" s="57" t="str">
        <f t="shared" si="56"/>
        <v>D</v>
      </c>
      <c r="S192" s="57" t="str">
        <f t="shared" si="57"/>
        <v>D</v>
      </c>
      <c r="T192" s="57" t="str">
        <f t="shared" si="58"/>
        <v>D</v>
      </c>
      <c r="U192" s="45" t="str">
        <f t="shared" si="55"/>
        <v>D</v>
      </c>
      <c r="V192" s="46"/>
      <c r="W192" s="61" t="s">
        <v>237</v>
      </c>
      <c r="X192" s="78">
        <v>39613</v>
      </c>
      <c r="Y192" s="17">
        <v>185</v>
      </c>
      <c r="Z192" s="17">
        <v>244</v>
      </c>
      <c r="AA192" s="84">
        <v>320</v>
      </c>
      <c r="AB192" s="84">
        <v>18.8</v>
      </c>
      <c r="AC192" s="84">
        <v>258</v>
      </c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  <c r="AP192" s="47"/>
      <c r="AQ192" s="47"/>
      <c r="AR192" s="47"/>
      <c r="AS192" s="47"/>
    </row>
    <row r="193" spans="1:45" ht="15" customHeight="1" x14ac:dyDescent="0.3">
      <c r="A193" s="38">
        <v>191</v>
      </c>
      <c r="B193" s="98" t="s">
        <v>253</v>
      </c>
      <c r="C193" s="98">
        <v>2007</v>
      </c>
      <c r="D193" s="107" t="s">
        <v>27</v>
      </c>
      <c r="E193" s="86">
        <v>193</v>
      </c>
      <c r="F193" s="86">
        <v>249</v>
      </c>
      <c r="G193" s="86">
        <v>330</v>
      </c>
      <c r="H193" s="86">
        <v>25.3</v>
      </c>
      <c r="I193" s="86">
        <v>269</v>
      </c>
      <c r="J193" s="56">
        <f t="shared" si="59"/>
        <v>21.6</v>
      </c>
      <c r="K193" s="57">
        <f t="shared" si="46"/>
        <v>17.637500000000003</v>
      </c>
      <c r="L193" s="57">
        <f t="shared" si="47"/>
        <v>43.5</v>
      </c>
      <c r="M193" s="57">
        <f t="shared" si="48"/>
        <v>51.04</v>
      </c>
      <c r="N193" s="58">
        <f t="shared" si="49"/>
        <v>42.05</v>
      </c>
      <c r="O193" s="22">
        <f t="shared" si="50"/>
        <v>175.82749999999999</v>
      </c>
      <c r="P193" s="57" t="str">
        <f t="shared" si="51"/>
        <v>D</v>
      </c>
      <c r="Q193" s="57" t="str">
        <f t="shared" si="52"/>
        <v>D</v>
      </c>
      <c r="R193" s="57" t="str">
        <f t="shared" si="56"/>
        <v>D</v>
      </c>
      <c r="S193" s="57" t="str">
        <f t="shared" si="57"/>
        <v>C</v>
      </c>
      <c r="T193" s="57" t="str">
        <f t="shared" si="58"/>
        <v>D</v>
      </c>
      <c r="U193" s="45" t="str">
        <f t="shared" si="55"/>
        <v>D</v>
      </c>
      <c r="V193" s="43"/>
      <c r="W193" s="64" t="s">
        <v>238</v>
      </c>
      <c r="X193" s="78">
        <v>40077</v>
      </c>
      <c r="Y193" s="17">
        <v>197</v>
      </c>
      <c r="Z193" s="17">
        <v>258</v>
      </c>
      <c r="AA193" s="84">
        <v>342</v>
      </c>
      <c r="AB193" s="84">
        <v>24.1</v>
      </c>
      <c r="AC193" s="84">
        <v>269</v>
      </c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  <c r="AP193" s="47"/>
      <c r="AQ193" s="47"/>
      <c r="AR193" s="47"/>
      <c r="AS193" s="47"/>
    </row>
    <row r="194" spans="1:45" ht="15" customHeight="1" x14ac:dyDescent="0.3">
      <c r="A194" s="38">
        <v>192</v>
      </c>
      <c r="B194" s="86" t="s">
        <v>63</v>
      </c>
      <c r="C194" s="98">
        <v>2008</v>
      </c>
      <c r="D194" s="107" t="s">
        <v>27</v>
      </c>
      <c r="E194" s="86">
        <v>196</v>
      </c>
      <c r="F194" s="86">
        <v>250</v>
      </c>
      <c r="G194" s="86">
        <v>324</v>
      </c>
      <c r="H194" s="86">
        <v>23</v>
      </c>
      <c r="I194" s="86">
        <v>261</v>
      </c>
      <c r="J194" s="56">
        <f t="shared" si="59"/>
        <v>29.700000000000003</v>
      </c>
      <c r="K194" s="57">
        <f t="shared" si="46"/>
        <v>19.712500000000002</v>
      </c>
      <c r="L194" s="57">
        <f t="shared" si="47"/>
        <v>26.099999999999998</v>
      </c>
      <c r="M194" s="57">
        <f t="shared" si="48"/>
        <v>37.699999999999996</v>
      </c>
      <c r="N194" s="58">
        <f t="shared" si="49"/>
        <v>30.45</v>
      </c>
      <c r="O194" s="22">
        <f t="shared" si="50"/>
        <v>143.66249999999999</v>
      </c>
      <c r="P194" s="57" t="str">
        <f t="shared" si="51"/>
        <v>C</v>
      </c>
      <c r="Q194" s="57" t="str">
        <f t="shared" si="52"/>
        <v>C</v>
      </c>
      <c r="R194" s="57" t="str">
        <f t="shared" si="56"/>
        <v>D</v>
      </c>
      <c r="S194" s="57" t="str">
        <f t="shared" si="57"/>
        <v>D</v>
      </c>
      <c r="T194" s="57" t="str">
        <f t="shared" si="58"/>
        <v>D</v>
      </c>
      <c r="U194" s="45" t="str">
        <f t="shared" si="55"/>
        <v>D</v>
      </c>
      <c r="V194" s="43"/>
      <c r="W194" s="55" t="s">
        <v>239</v>
      </c>
      <c r="X194" s="78">
        <v>38422</v>
      </c>
      <c r="Y194" s="17">
        <v>193</v>
      </c>
      <c r="Z194" s="17">
        <v>252</v>
      </c>
      <c r="AA194" s="84">
        <v>328</v>
      </c>
      <c r="AB194" s="84">
        <v>22.7</v>
      </c>
      <c r="AC194" s="84">
        <v>255</v>
      </c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  <c r="AS194" s="47"/>
    </row>
    <row r="195" spans="1:45" ht="15" customHeight="1" x14ac:dyDescent="0.3">
      <c r="A195" s="38">
        <v>193</v>
      </c>
      <c r="B195" s="95" t="s">
        <v>50</v>
      </c>
      <c r="C195" s="151">
        <v>2008</v>
      </c>
      <c r="D195" s="107" t="s">
        <v>27</v>
      </c>
      <c r="E195" s="86">
        <v>195</v>
      </c>
      <c r="F195" s="86">
        <v>259</v>
      </c>
      <c r="G195" s="86">
        <v>332</v>
      </c>
      <c r="H195" s="86">
        <v>22</v>
      </c>
      <c r="I195" s="86">
        <v>258</v>
      </c>
      <c r="J195" s="56">
        <v>2.7</v>
      </c>
      <c r="K195" s="57">
        <f t="shared" si="46"/>
        <v>38.387500000000003</v>
      </c>
      <c r="L195" s="57">
        <f t="shared" si="47"/>
        <v>49.3</v>
      </c>
      <c r="M195" s="57">
        <f t="shared" si="48"/>
        <v>31.9</v>
      </c>
      <c r="N195" s="58">
        <f t="shared" si="49"/>
        <v>26.099999999999998</v>
      </c>
      <c r="O195" s="22">
        <f t="shared" si="50"/>
        <v>148.38749999999999</v>
      </c>
      <c r="P195" s="57" t="str">
        <f t="shared" si="51"/>
        <v>D</v>
      </c>
      <c r="Q195" s="57" t="str">
        <f t="shared" si="52"/>
        <v>D</v>
      </c>
      <c r="R195" s="57" t="str">
        <f t="shared" si="56"/>
        <v>D</v>
      </c>
      <c r="S195" s="57" t="str">
        <f t="shared" si="57"/>
        <v>D</v>
      </c>
      <c r="T195" s="57" t="str">
        <f t="shared" si="58"/>
        <v>D</v>
      </c>
      <c r="U195" s="45" t="str">
        <f t="shared" si="55"/>
        <v>D</v>
      </c>
      <c r="V195" s="43"/>
      <c r="W195" s="61" t="s">
        <v>240</v>
      </c>
      <c r="X195" s="78">
        <v>39921</v>
      </c>
      <c r="Y195" s="17">
        <v>184</v>
      </c>
      <c r="Z195" s="17">
        <v>238</v>
      </c>
      <c r="AA195" s="84">
        <v>310</v>
      </c>
      <c r="AB195" s="84">
        <v>16.8</v>
      </c>
      <c r="AC195" s="84">
        <v>252</v>
      </c>
    </row>
    <row r="196" spans="1:45" ht="15" customHeight="1" x14ac:dyDescent="0.3">
      <c r="A196" s="38">
        <v>194</v>
      </c>
      <c r="B196" s="96" t="s">
        <v>36</v>
      </c>
      <c r="C196" s="151">
        <v>2008</v>
      </c>
      <c r="D196" s="107" t="s">
        <v>27</v>
      </c>
      <c r="E196" s="86">
        <v>198</v>
      </c>
      <c r="F196" s="86">
        <v>262</v>
      </c>
      <c r="G196" s="86">
        <v>332</v>
      </c>
      <c r="H196" s="86">
        <v>23.4</v>
      </c>
      <c r="I196" s="86">
        <v>274</v>
      </c>
      <c r="J196" s="56">
        <f t="shared" ref="J196:J202" si="60">MAX(0,(E196-185)*5.4)*0.5</f>
        <v>35.1</v>
      </c>
      <c r="K196" s="57">
        <f t="shared" si="46"/>
        <v>44.612500000000004</v>
      </c>
      <c r="L196" s="57">
        <f t="shared" si="47"/>
        <v>49.3</v>
      </c>
      <c r="M196" s="57">
        <f t="shared" si="48"/>
        <v>40.019999999999989</v>
      </c>
      <c r="N196" s="58">
        <f t="shared" si="49"/>
        <v>49.3</v>
      </c>
      <c r="O196" s="22">
        <f t="shared" si="50"/>
        <v>218.33249999999998</v>
      </c>
      <c r="P196" s="57" t="str">
        <f t="shared" si="51"/>
        <v>B</v>
      </c>
      <c r="Q196" s="57" t="str">
        <f t="shared" si="52"/>
        <v>B</v>
      </c>
      <c r="R196" s="57" t="str">
        <f t="shared" si="56"/>
        <v>D</v>
      </c>
      <c r="S196" s="57" t="str">
        <f t="shared" si="57"/>
        <v>D</v>
      </c>
      <c r="T196" s="57" t="str">
        <f t="shared" si="58"/>
        <v>D</v>
      </c>
      <c r="U196" s="45" t="str">
        <f t="shared" si="55"/>
        <v>C</v>
      </c>
      <c r="V196" s="46"/>
      <c r="W196" s="64" t="s">
        <v>241</v>
      </c>
      <c r="X196" s="78">
        <v>38728</v>
      </c>
      <c r="Y196" s="17">
        <v>191</v>
      </c>
      <c r="Z196" s="17">
        <v>255</v>
      </c>
      <c r="AA196" s="84">
        <v>338</v>
      </c>
      <c r="AB196" s="84">
        <v>25.7</v>
      </c>
      <c r="AC196" s="84">
        <v>270</v>
      </c>
    </row>
    <row r="197" spans="1:45" ht="15" customHeight="1" x14ac:dyDescent="0.3">
      <c r="A197" s="38">
        <v>195</v>
      </c>
      <c r="B197" s="98" t="s">
        <v>254</v>
      </c>
      <c r="C197" s="151">
        <v>2009</v>
      </c>
      <c r="D197" s="107" t="s">
        <v>27</v>
      </c>
      <c r="E197" s="86">
        <v>194</v>
      </c>
      <c r="F197" s="86">
        <v>258</v>
      </c>
      <c r="G197" s="86">
        <v>342</v>
      </c>
      <c r="H197" s="86">
        <v>23.5</v>
      </c>
      <c r="I197" s="86">
        <v>300</v>
      </c>
      <c r="J197" s="63">
        <f t="shared" si="60"/>
        <v>24.3</v>
      </c>
      <c r="K197" s="61">
        <f t="shared" ref="K197:K202" si="61">MAX(0,(F197-240.5)*4.15)*0.5</f>
        <v>36.3125</v>
      </c>
      <c r="L197" s="61">
        <f t="shared" ref="L197:L202" si="62">MAX(0,(G197-315)*2.9)</f>
        <v>78.3</v>
      </c>
      <c r="M197" s="61">
        <f t="shared" ref="M197:M202" si="63">MAX(0,(H197-16.5)*5.8)</f>
        <v>40.6</v>
      </c>
      <c r="N197" s="65">
        <f t="shared" ref="N197:N202" si="64">MAX(0,(I197-240)*1.45)</f>
        <v>87</v>
      </c>
      <c r="O197" s="30">
        <f t="shared" ref="O197:O202" si="65">SUM(J197:N197)</f>
        <v>266.51249999999999</v>
      </c>
      <c r="P197" s="61" t="str">
        <f t="shared" ref="P197:P202" si="66">IF(J197&gt;=80/2,"A",IF(J197&gt;=60/2,"B",IF(J197&gt;=50/2,"C","D")))</f>
        <v>D</v>
      </c>
      <c r="Q197" s="61" t="str">
        <f t="shared" ref="Q197:Q202" si="67">IF(J197&gt;=80/2,"A",IF(J197&gt;=60/2,"B",IF(J197&gt;=50/2,"C","D")))</f>
        <v>D</v>
      </c>
      <c r="R197" s="61" t="str">
        <f t="shared" si="56"/>
        <v>B</v>
      </c>
      <c r="S197" s="61" t="str">
        <f t="shared" si="57"/>
        <v>D</v>
      </c>
      <c r="T197" s="61" t="str">
        <f t="shared" si="58"/>
        <v>A</v>
      </c>
      <c r="U197" s="66" t="str">
        <f t="shared" si="55"/>
        <v>B</v>
      </c>
      <c r="V197" s="46"/>
      <c r="W197" s="64" t="s">
        <v>231</v>
      </c>
      <c r="X197" s="78">
        <v>40496</v>
      </c>
      <c r="Y197" s="17">
        <v>192</v>
      </c>
      <c r="Z197" s="17">
        <v>254</v>
      </c>
      <c r="AA197" s="84">
        <v>316</v>
      </c>
      <c r="AB197" s="84">
        <v>15.7</v>
      </c>
      <c r="AC197" s="84">
        <v>231</v>
      </c>
    </row>
    <row r="198" spans="1:45" ht="15" customHeight="1" x14ac:dyDescent="0.3">
      <c r="A198" s="38">
        <v>196</v>
      </c>
      <c r="B198" s="98" t="s">
        <v>35</v>
      </c>
      <c r="C198" s="151">
        <v>2008</v>
      </c>
      <c r="D198" s="107" t="s">
        <v>27</v>
      </c>
      <c r="E198" s="86">
        <v>184</v>
      </c>
      <c r="F198" s="86">
        <v>241</v>
      </c>
      <c r="G198" s="86">
        <v>330</v>
      </c>
      <c r="H198" s="86">
        <v>25.9</v>
      </c>
      <c r="I198" s="86">
        <v>300</v>
      </c>
      <c r="J198" s="56">
        <f t="shared" si="60"/>
        <v>0</v>
      </c>
      <c r="K198" s="57">
        <f t="shared" si="61"/>
        <v>1.0375000000000001</v>
      </c>
      <c r="L198" s="57">
        <f t="shared" si="62"/>
        <v>43.5</v>
      </c>
      <c r="M198" s="57">
        <f t="shared" si="63"/>
        <v>54.519999999999989</v>
      </c>
      <c r="N198" s="58">
        <f t="shared" si="64"/>
        <v>87</v>
      </c>
      <c r="O198" s="22">
        <f t="shared" si="65"/>
        <v>186.0575</v>
      </c>
      <c r="P198" s="57" t="str">
        <f t="shared" si="66"/>
        <v>D</v>
      </c>
      <c r="Q198" s="57" t="str">
        <f t="shared" si="67"/>
        <v>D</v>
      </c>
      <c r="R198" s="57" t="str">
        <f t="shared" si="56"/>
        <v>D</v>
      </c>
      <c r="S198" s="57" t="str">
        <f t="shared" si="57"/>
        <v>C</v>
      </c>
      <c r="T198" s="57" t="str">
        <f t="shared" si="58"/>
        <v>A</v>
      </c>
      <c r="U198" s="45" t="str">
        <f t="shared" si="55"/>
        <v>D</v>
      </c>
      <c r="V198" s="43"/>
      <c r="W198" s="134" t="s">
        <v>242</v>
      </c>
      <c r="X198" s="55"/>
      <c r="Y198" s="17"/>
      <c r="Z198" s="17"/>
      <c r="AA198" s="84"/>
      <c r="AB198" s="84"/>
      <c r="AC198" s="84"/>
    </row>
    <row r="199" spans="1:45" ht="15" customHeight="1" x14ac:dyDescent="0.3">
      <c r="A199" s="38">
        <v>197</v>
      </c>
      <c r="B199" s="95" t="s">
        <v>255</v>
      </c>
      <c r="C199" s="151">
        <v>2006</v>
      </c>
      <c r="D199" s="107" t="s">
        <v>27</v>
      </c>
      <c r="E199" s="86">
        <v>203</v>
      </c>
      <c r="F199" s="86">
        <v>265</v>
      </c>
      <c r="G199" s="86">
        <v>364</v>
      </c>
      <c r="H199" s="86">
        <v>37</v>
      </c>
      <c r="I199" s="86">
        <v>300</v>
      </c>
      <c r="J199" s="56">
        <f t="shared" si="60"/>
        <v>48.6</v>
      </c>
      <c r="K199" s="57">
        <f t="shared" si="61"/>
        <v>50.837500000000006</v>
      </c>
      <c r="L199" s="57">
        <f t="shared" si="62"/>
        <v>142.1</v>
      </c>
      <c r="M199" s="57">
        <f t="shared" si="63"/>
        <v>118.89999999999999</v>
      </c>
      <c r="N199" s="58">
        <f t="shared" si="64"/>
        <v>87</v>
      </c>
      <c r="O199" s="22">
        <f t="shared" si="65"/>
        <v>447.4375</v>
      </c>
      <c r="P199" s="57" t="str">
        <f t="shared" si="66"/>
        <v>A</v>
      </c>
      <c r="Q199" s="57" t="str">
        <f t="shared" si="67"/>
        <v>A</v>
      </c>
      <c r="R199" s="57" t="str">
        <f t="shared" si="56"/>
        <v>A</v>
      </c>
      <c r="S199" s="57" t="str">
        <f t="shared" si="57"/>
        <v>A</v>
      </c>
      <c r="T199" s="57" t="str">
        <f t="shared" si="58"/>
        <v>A</v>
      </c>
      <c r="U199" s="136" t="str">
        <f t="shared" si="55"/>
        <v>A</v>
      </c>
      <c r="V199" s="43"/>
      <c r="W199" s="61" t="s">
        <v>243</v>
      </c>
      <c r="X199" s="78">
        <v>38699</v>
      </c>
      <c r="Y199" s="17">
        <v>189</v>
      </c>
      <c r="Z199" s="17">
        <v>245</v>
      </c>
      <c r="AA199" s="84">
        <v>330</v>
      </c>
      <c r="AB199" s="84">
        <v>32</v>
      </c>
      <c r="AC199" s="84">
        <v>264</v>
      </c>
    </row>
    <row r="200" spans="1:45" ht="15" customHeight="1" x14ac:dyDescent="0.3">
      <c r="A200" s="38">
        <v>198</v>
      </c>
      <c r="B200" s="95" t="s">
        <v>256</v>
      </c>
      <c r="C200" s="151">
        <v>2005</v>
      </c>
      <c r="D200" s="107" t="s">
        <v>27</v>
      </c>
      <c r="E200" s="86">
        <v>200</v>
      </c>
      <c r="F200" s="86">
        <v>258</v>
      </c>
      <c r="G200" s="86">
        <v>346</v>
      </c>
      <c r="H200" s="86">
        <v>29.6</v>
      </c>
      <c r="I200" s="86">
        <v>270</v>
      </c>
      <c r="J200" s="56">
        <f t="shared" si="60"/>
        <v>40.5</v>
      </c>
      <c r="K200" s="57">
        <f t="shared" si="61"/>
        <v>36.3125</v>
      </c>
      <c r="L200" s="57">
        <f t="shared" si="62"/>
        <v>89.899999999999991</v>
      </c>
      <c r="M200" s="57">
        <f t="shared" si="63"/>
        <v>75.98</v>
      </c>
      <c r="N200" s="58">
        <f t="shared" si="64"/>
        <v>43.5</v>
      </c>
      <c r="O200" s="22">
        <f t="shared" si="65"/>
        <v>286.1925</v>
      </c>
      <c r="P200" s="57" t="str">
        <f t="shared" si="66"/>
        <v>A</v>
      </c>
      <c r="Q200" s="57" t="str">
        <f t="shared" si="67"/>
        <v>A</v>
      </c>
      <c r="R200" s="57" t="str">
        <f t="shared" si="56"/>
        <v>A</v>
      </c>
      <c r="S200" s="57" t="str">
        <f t="shared" si="57"/>
        <v>B</v>
      </c>
      <c r="T200" s="57" t="str">
        <f t="shared" si="58"/>
        <v>D</v>
      </c>
      <c r="U200" s="45" t="str">
        <f t="shared" si="55"/>
        <v>B</v>
      </c>
      <c r="V200" s="46"/>
      <c r="W200" s="64" t="s">
        <v>244</v>
      </c>
      <c r="X200" s="78">
        <v>40139</v>
      </c>
      <c r="Y200" s="17">
        <v>189</v>
      </c>
      <c r="Z200" s="17">
        <v>245</v>
      </c>
      <c r="AA200" s="84">
        <v>322</v>
      </c>
      <c r="AB200" s="84">
        <v>29.4</v>
      </c>
      <c r="AC200" s="84">
        <v>273</v>
      </c>
    </row>
    <row r="201" spans="1:45" ht="15" customHeight="1" x14ac:dyDescent="0.3">
      <c r="A201" s="38">
        <v>199</v>
      </c>
      <c r="B201" s="86" t="s">
        <v>257</v>
      </c>
      <c r="C201" s="151">
        <v>2009</v>
      </c>
      <c r="D201" s="107" t="s">
        <v>258</v>
      </c>
      <c r="E201" s="86">
        <v>193</v>
      </c>
      <c r="F201" s="86">
        <v>253</v>
      </c>
      <c r="G201" s="86">
        <v>342</v>
      </c>
      <c r="H201" s="86">
        <v>31.1</v>
      </c>
      <c r="I201" s="86">
        <v>275</v>
      </c>
      <c r="J201" s="56">
        <f t="shared" si="60"/>
        <v>21.6</v>
      </c>
      <c r="K201" s="57">
        <f t="shared" si="61"/>
        <v>25.937500000000004</v>
      </c>
      <c r="L201" s="57">
        <f t="shared" si="62"/>
        <v>78.3</v>
      </c>
      <c r="M201" s="57">
        <f t="shared" si="63"/>
        <v>84.68</v>
      </c>
      <c r="N201" s="58">
        <f t="shared" si="64"/>
        <v>50.75</v>
      </c>
      <c r="O201" s="22">
        <f t="shared" si="65"/>
        <v>261.26750000000004</v>
      </c>
      <c r="P201" s="57" t="str">
        <f t="shared" si="66"/>
        <v>D</v>
      </c>
      <c r="Q201" s="57" t="str">
        <f t="shared" si="67"/>
        <v>D</v>
      </c>
      <c r="R201" s="57" t="str">
        <f t="shared" si="56"/>
        <v>B</v>
      </c>
      <c r="S201" s="57" t="str">
        <f t="shared" si="57"/>
        <v>A</v>
      </c>
      <c r="T201" s="57" t="str">
        <f t="shared" si="58"/>
        <v>C</v>
      </c>
      <c r="U201" s="45" t="str">
        <f t="shared" si="55"/>
        <v>B</v>
      </c>
      <c r="V201" s="46"/>
      <c r="W201" s="64" t="s">
        <v>245</v>
      </c>
      <c r="X201" s="78">
        <v>39913</v>
      </c>
      <c r="Y201" s="17">
        <v>184</v>
      </c>
      <c r="Z201" s="17">
        <v>240</v>
      </c>
      <c r="AA201" s="84">
        <v>314</v>
      </c>
      <c r="AB201" s="84">
        <v>21.2</v>
      </c>
      <c r="AC201" s="84">
        <v>245</v>
      </c>
    </row>
    <row r="202" spans="1:45" ht="15" customHeight="1" x14ac:dyDescent="0.3">
      <c r="A202" s="38">
        <v>200</v>
      </c>
      <c r="B202" s="98" t="s">
        <v>259</v>
      </c>
      <c r="C202" s="151">
        <v>2007</v>
      </c>
      <c r="D202" s="107" t="s">
        <v>258</v>
      </c>
      <c r="E202" s="86">
        <v>196</v>
      </c>
      <c r="F202" s="86">
        <v>251</v>
      </c>
      <c r="G202" s="86">
        <v>338</v>
      </c>
      <c r="H202" s="86">
        <v>28.9</v>
      </c>
      <c r="I202" s="86">
        <v>283</v>
      </c>
      <c r="J202" s="63">
        <f t="shared" si="60"/>
        <v>29.700000000000003</v>
      </c>
      <c r="K202" s="61">
        <f t="shared" si="61"/>
        <v>21.787500000000001</v>
      </c>
      <c r="L202" s="61">
        <f t="shared" si="62"/>
        <v>66.7</v>
      </c>
      <c r="M202" s="61">
        <f t="shared" si="63"/>
        <v>71.919999999999987</v>
      </c>
      <c r="N202" s="65">
        <f t="shared" si="64"/>
        <v>62.35</v>
      </c>
      <c r="O202" s="30">
        <f t="shared" si="65"/>
        <v>252.45749999999998</v>
      </c>
      <c r="P202" s="61" t="str">
        <f t="shared" si="66"/>
        <v>C</v>
      </c>
      <c r="Q202" s="61" t="str">
        <f t="shared" si="67"/>
        <v>C</v>
      </c>
      <c r="R202" s="61" t="str">
        <f t="shared" si="56"/>
        <v>B</v>
      </c>
      <c r="S202" s="61" t="str">
        <f t="shared" si="57"/>
        <v>B</v>
      </c>
      <c r="T202" s="61" t="str">
        <f t="shared" si="58"/>
        <v>B</v>
      </c>
      <c r="U202" s="66" t="str">
        <f t="shared" si="55"/>
        <v>B</v>
      </c>
      <c r="V202" s="43"/>
      <c r="W202" s="64" t="s">
        <v>246</v>
      </c>
      <c r="X202" s="78">
        <v>39387</v>
      </c>
      <c r="Y202" s="17">
        <v>201</v>
      </c>
      <c r="Z202" s="17">
        <v>259</v>
      </c>
      <c r="AA202" s="84">
        <v>328</v>
      </c>
      <c r="AB202" s="84">
        <v>24.7</v>
      </c>
      <c r="AC202" s="84">
        <v>262</v>
      </c>
    </row>
    <row r="203" spans="1:45" ht="15" customHeight="1" x14ac:dyDescent="0.3">
      <c r="A203" s="38">
        <v>201</v>
      </c>
      <c r="B203" s="98" t="s">
        <v>260</v>
      </c>
      <c r="C203" s="151">
        <v>2008</v>
      </c>
      <c r="D203" s="107" t="s">
        <v>258</v>
      </c>
      <c r="E203" s="86">
        <v>193</v>
      </c>
      <c r="F203" s="86">
        <v>254</v>
      </c>
      <c r="G203" s="86">
        <v>340</v>
      </c>
      <c r="H203" s="86">
        <v>22.9</v>
      </c>
      <c r="I203" s="86">
        <v>299</v>
      </c>
      <c r="J203" s="63">
        <f t="shared" ref="J203:J205" si="68">MAX(0,(E203-185)*5.4)*0.5</f>
        <v>21.6</v>
      </c>
      <c r="K203" s="61">
        <f t="shared" ref="K203:K205" si="69">MAX(0,(F203-240.5)*4.15)*0.5</f>
        <v>28.012500000000003</v>
      </c>
      <c r="L203" s="61">
        <f t="shared" ref="L203:L205" si="70">MAX(0,(G203-315)*2.9)</f>
        <v>72.5</v>
      </c>
      <c r="M203" s="61">
        <f t="shared" ref="M203:M205" si="71">MAX(0,(H203-16.5)*5.8)</f>
        <v>37.11999999999999</v>
      </c>
      <c r="N203" s="65">
        <f t="shared" ref="N203:N205" si="72">MAX(0,(I203-240)*1.45)</f>
        <v>85.55</v>
      </c>
      <c r="O203" s="30">
        <f t="shared" ref="O203:O205" si="73">SUM(J203:N203)</f>
        <v>244.78250000000003</v>
      </c>
      <c r="P203" s="61" t="str">
        <f t="shared" ref="P203:P205" si="74">IF(J203&gt;=80/2,"A",IF(J203&gt;=60/2,"B",IF(J203&gt;=50/2,"C","D")))</f>
        <v>D</v>
      </c>
      <c r="Q203" s="61" t="str">
        <f t="shared" ref="Q203:Q205" si="75">IF(J203&gt;=80/2,"A",IF(J203&gt;=60/2,"B",IF(J203&gt;=50/2,"C","D")))</f>
        <v>D</v>
      </c>
      <c r="R203" s="61" t="str">
        <f t="shared" ref="R203:R205" si="76">IF(L203&gt;=80,"A",IF(L203&gt;=60,"B",IF(L203&gt;=50,"C","D")))</f>
        <v>B</v>
      </c>
      <c r="S203" s="61" t="str">
        <f t="shared" ref="S203:S205" si="77">IF(M203&gt;=80,"A",IF(M203&gt;=60,"B",IF(M203&gt;=50,"C","D")))</f>
        <v>D</v>
      </c>
      <c r="T203" s="61" t="str">
        <f t="shared" ref="T203:T205" si="78">IF(N203&gt;=80,"A",IF(N203&gt;=60,"B",IF(N203&gt;=50,"C","D")))</f>
        <v>A</v>
      </c>
      <c r="U203" s="66" t="str">
        <f t="shared" ref="U203:U205" si="79">IF(O203&gt;=290,"A",IF(O203&gt;=240,"B",IF(O203&gt;=200,"C","D")))</f>
        <v>B</v>
      </c>
      <c r="V203" s="46"/>
      <c r="W203" s="61" t="s">
        <v>247</v>
      </c>
      <c r="X203" s="78">
        <v>40395</v>
      </c>
      <c r="Y203" s="17">
        <v>194</v>
      </c>
      <c r="Z203" s="17">
        <v>251</v>
      </c>
      <c r="AA203" s="84">
        <v>322</v>
      </c>
      <c r="AB203" s="84">
        <v>23.4</v>
      </c>
      <c r="AC203" s="84">
        <v>229</v>
      </c>
    </row>
    <row r="204" spans="1:45" ht="15" customHeight="1" x14ac:dyDescent="0.3">
      <c r="A204" s="38">
        <v>202</v>
      </c>
      <c r="B204" s="86" t="s">
        <v>261</v>
      </c>
      <c r="C204" s="151">
        <v>2009</v>
      </c>
      <c r="D204" s="107" t="s">
        <v>258</v>
      </c>
      <c r="E204" s="86">
        <v>195</v>
      </c>
      <c r="F204" s="86">
        <v>260</v>
      </c>
      <c r="G204" s="86">
        <v>336</v>
      </c>
      <c r="H204" s="86">
        <v>25.4</v>
      </c>
      <c r="I204" s="86">
        <v>265</v>
      </c>
      <c r="J204" s="56">
        <f t="shared" si="68"/>
        <v>27</v>
      </c>
      <c r="K204" s="57">
        <f t="shared" si="69"/>
        <v>40.462500000000006</v>
      </c>
      <c r="L204" s="57">
        <f t="shared" si="70"/>
        <v>60.9</v>
      </c>
      <c r="M204" s="57">
        <f t="shared" si="71"/>
        <v>51.61999999999999</v>
      </c>
      <c r="N204" s="58">
        <f t="shared" si="72"/>
        <v>36.25</v>
      </c>
      <c r="O204" s="22">
        <f t="shared" si="73"/>
        <v>216.23250000000002</v>
      </c>
      <c r="P204" s="57" t="str">
        <f t="shared" si="74"/>
        <v>C</v>
      </c>
      <c r="Q204" s="57" t="str">
        <f t="shared" si="75"/>
        <v>C</v>
      </c>
      <c r="R204" s="57" t="str">
        <f t="shared" si="76"/>
        <v>B</v>
      </c>
      <c r="S204" s="57" t="str">
        <f t="shared" si="77"/>
        <v>C</v>
      </c>
      <c r="T204" s="57" t="str">
        <f t="shared" si="78"/>
        <v>D</v>
      </c>
      <c r="U204" s="45" t="str">
        <f t="shared" si="79"/>
        <v>C</v>
      </c>
      <c r="W204" s="61" t="s">
        <v>248</v>
      </c>
      <c r="X204" s="78">
        <v>39868</v>
      </c>
      <c r="Y204" s="17">
        <v>194</v>
      </c>
      <c r="Z204" s="17">
        <v>248</v>
      </c>
      <c r="AA204" s="84">
        <v>336</v>
      </c>
      <c r="AB204" s="84">
        <v>28.6</v>
      </c>
      <c r="AC204" s="84">
        <v>290</v>
      </c>
    </row>
    <row r="205" spans="1:45" ht="15" customHeight="1" x14ac:dyDescent="0.3">
      <c r="A205" s="38">
        <v>203</v>
      </c>
      <c r="B205" s="98" t="s">
        <v>216</v>
      </c>
      <c r="C205" s="151">
        <v>2005</v>
      </c>
      <c r="D205" s="107" t="s">
        <v>258</v>
      </c>
      <c r="E205" s="86">
        <v>191</v>
      </c>
      <c r="F205" s="86">
        <v>253</v>
      </c>
      <c r="G205" s="86">
        <v>332</v>
      </c>
      <c r="H205" s="86">
        <v>27.5</v>
      </c>
      <c r="I205" s="86">
        <v>271</v>
      </c>
      <c r="J205" s="63">
        <f t="shared" si="68"/>
        <v>16.200000000000003</v>
      </c>
      <c r="K205" s="61">
        <f t="shared" si="69"/>
        <v>25.937500000000004</v>
      </c>
      <c r="L205" s="61">
        <f t="shared" si="70"/>
        <v>49.3</v>
      </c>
      <c r="M205" s="61">
        <f t="shared" si="71"/>
        <v>63.8</v>
      </c>
      <c r="N205" s="65">
        <f t="shared" si="72"/>
        <v>44.949999999999996</v>
      </c>
      <c r="O205" s="30">
        <f t="shared" si="73"/>
        <v>200.1875</v>
      </c>
      <c r="P205" s="61" t="str">
        <f t="shared" si="74"/>
        <v>D</v>
      </c>
      <c r="Q205" s="61" t="str">
        <f t="shared" si="75"/>
        <v>D</v>
      </c>
      <c r="R205" s="61" t="str">
        <f t="shared" si="76"/>
        <v>D</v>
      </c>
      <c r="S205" s="61" t="str">
        <f t="shared" si="77"/>
        <v>B</v>
      </c>
      <c r="T205" s="61" t="str">
        <f t="shared" si="78"/>
        <v>D</v>
      </c>
      <c r="U205" s="66" t="str">
        <f t="shared" si="79"/>
        <v>C</v>
      </c>
      <c r="V205" s="23"/>
      <c r="W205" s="64" t="s">
        <v>249</v>
      </c>
      <c r="X205" s="78">
        <v>39503</v>
      </c>
      <c r="Y205" s="17">
        <v>192</v>
      </c>
      <c r="Z205" s="17">
        <v>251</v>
      </c>
      <c r="AA205" s="84">
        <v>332</v>
      </c>
      <c r="AB205" s="84">
        <v>29.7</v>
      </c>
      <c r="AC205" s="84">
        <v>262</v>
      </c>
    </row>
    <row r="206" spans="1:45" ht="15" customHeight="1" x14ac:dyDescent="0.3">
      <c r="A206" s="38">
        <v>204</v>
      </c>
      <c r="B206" s="98" t="s">
        <v>42</v>
      </c>
      <c r="C206" s="151">
        <v>2009</v>
      </c>
      <c r="D206" s="107" t="s">
        <v>258</v>
      </c>
      <c r="E206" s="86">
        <v>192</v>
      </c>
      <c r="F206" s="86">
        <v>252</v>
      </c>
      <c r="G206" s="86">
        <v>332</v>
      </c>
      <c r="H206" s="86">
        <v>25.8</v>
      </c>
      <c r="I206" s="86">
        <v>262</v>
      </c>
      <c r="J206" s="63">
        <f t="shared" ref="J206:J218" si="80">MAX(0,(E206-185)*5.4)*0.5</f>
        <v>18.900000000000002</v>
      </c>
      <c r="K206" s="61">
        <f t="shared" ref="K206:K218" si="81">MAX(0,(F206-240.5)*4.15)*0.5</f>
        <v>23.862500000000001</v>
      </c>
      <c r="L206" s="61">
        <f t="shared" ref="L206:L218" si="82">MAX(0,(G206-315)*2.9)</f>
        <v>49.3</v>
      </c>
      <c r="M206" s="61">
        <f t="shared" ref="M206:M218" si="83">MAX(0,(H206-16.5)*5.8)</f>
        <v>53.940000000000005</v>
      </c>
      <c r="N206" s="65">
        <f t="shared" ref="N206:N218" si="84">MAX(0,(I206-240)*1.45)</f>
        <v>31.9</v>
      </c>
      <c r="O206" s="30">
        <f t="shared" ref="O206:O218" si="85">SUM(J206:N206)</f>
        <v>177.9025</v>
      </c>
      <c r="P206" s="61" t="str">
        <f t="shared" ref="P206:P218" si="86">IF(J206&gt;=80/2,"A",IF(J206&gt;=60/2,"B",IF(J206&gt;=50/2,"C","D")))</f>
        <v>D</v>
      </c>
      <c r="Q206" s="61" t="str">
        <f t="shared" ref="Q206:Q218" si="87">IF(J206&gt;=80/2,"A",IF(J206&gt;=60/2,"B",IF(J206&gt;=50/2,"C","D")))</f>
        <v>D</v>
      </c>
      <c r="R206" s="61" t="str">
        <f t="shared" ref="R206:R218" si="88">IF(L206&gt;=80,"A",IF(L206&gt;=60,"B",IF(L206&gt;=50,"C","D")))</f>
        <v>D</v>
      </c>
      <c r="S206" s="61" t="str">
        <f t="shared" ref="S206:S218" si="89">IF(M206&gt;=80,"A",IF(M206&gt;=60,"B",IF(M206&gt;=50,"C","D")))</f>
        <v>C</v>
      </c>
      <c r="T206" s="61" t="str">
        <f t="shared" ref="T206:T218" si="90">IF(N206&gt;=80,"A",IF(N206&gt;=60,"B",IF(N206&gt;=50,"C","D")))</f>
        <v>D</v>
      </c>
      <c r="U206" s="66" t="str">
        <f t="shared" ref="U206:U218" si="91">IF(O206&gt;=290,"A",IF(O206&gt;=240,"B",IF(O206&gt;=200,"C","D")))</f>
        <v>D</v>
      </c>
      <c r="V206" s="23"/>
      <c r="W206" s="55" t="s">
        <v>250</v>
      </c>
      <c r="X206" s="78">
        <v>39058</v>
      </c>
      <c r="Y206" s="17">
        <v>201</v>
      </c>
      <c r="Z206" s="17">
        <v>256</v>
      </c>
      <c r="AA206" s="84">
        <v>340</v>
      </c>
      <c r="AB206" s="84">
        <v>27.4</v>
      </c>
      <c r="AC206" s="84">
        <v>280</v>
      </c>
    </row>
    <row r="207" spans="1:45" ht="15" customHeight="1" x14ac:dyDescent="0.3">
      <c r="A207" s="38">
        <v>205</v>
      </c>
      <c r="B207" s="86" t="s">
        <v>61</v>
      </c>
      <c r="C207" s="151">
        <v>2007</v>
      </c>
      <c r="D207" s="107" t="s">
        <v>258</v>
      </c>
      <c r="E207" s="86">
        <v>188</v>
      </c>
      <c r="F207" s="86">
        <v>240</v>
      </c>
      <c r="G207" s="86">
        <v>336</v>
      </c>
      <c r="H207" s="86">
        <v>28.8</v>
      </c>
      <c r="I207" s="86">
        <v>290</v>
      </c>
      <c r="J207" s="56">
        <f t="shared" si="80"/>
        <v>8.1000000000000014</v>
      </c>
      <c r="K207" s="57">
        <f t="shared" si="81"/>
        <v>0</v>
      </c>
      <c r="L207" s="57">
        <f t="shared" si="82"/>
        <v>60.9</v>
      </c>
      <c r="M207" s="57">
        <f t="shared" si="83"/>
        <v>71.34</v>
      </c>
      <c r="N207" s="58">
        <f t="shared" si="84"/>
        <v>72.5</v>
      </c>
      <c r="O207" s="22">
        <f t="shared" si="85"/>
        <v>212.84</v>
      </c>
      <c r="P207" s="57" t="str">
        <f t="shared" si="86"/>
        <v>D</v>
      </c>
      <c r="Q207" s="57" t="str">
        <f t="shared" si="87"/>
        <v>D</v>
      </c>
      <c r="R207" s="57" t="str">
        <f t="shared" si="88"/>
        <v>B</v>
      </c>
      <c r="S207" s="57" t="str">
        <f t="shared" si="89"/>
        <v>B</v>
      </c>
      <c r="T207" s="57" t="str">
        <f t="shared" si="90"/>
        <v>B</v>
      </c>
      <c r="U207" s="45" t="str">
        <f t="shared" si="91"/>
        <v>C</v>
      </c>
      <c r="V207" s="23"/>
      <c r="W207" s="64" t="s">
        <v>251</v>
      </c>
      <c r="X207" s="78">
        <v>39484</v>
      </c>
      <c r="Y207" s="17">
        <v>198</v>
      </c>
      <c r="Z207" s="17">
        <v>259</v>
      </c>
      <c r="AA207" s="84">
        <v>338</v>
      </c>
      <c r="AB207" s="84">
        <v>25.8</v>
      </c>
      <c r="AC207" s="84">
        <v>262</v>
      </c>
    </row>
    <row r="208" spans="1:45" ht="15" customHeight="1" x14ac:dyDescent="0.3">
      <c r="A208" s="38">
        <v>206</v>
      </c>
      <c r="B208" s="98" t="s">
        <v>262</v>
      </c>
      <c r="C208" s="151">
        <v>2007</v>
      </c>
      <c r="D208" s="107" t="s">
        <v>258</v>
      </c>
      <c r="E208" s="86">
        <v>187</v>
      </c>
      <c r="F208" s="86">
        <v>245</v>
      </c>
      <c r="G208" s="86">
        <v>340</v>
      </c>
      <c r="H208" s="86">
        <v>30.7</v>
      </c>
      <c r="I208" s="86">
        <v>289</v>
      </c>
      <c r="J208" s="63">
        <f t="shared" si="80"/>
        <v>5.4</v>
      </c>
      <c r="K208" s="61">
        <f t="shared" si="81"/>
        <v>9.3375000000000004</v>
      </c>
      <c r="L208" s="61">
        <f t="shared" si="82"/>
        <v>72.5</v>
      </c>
      <c r="M208" s="61">
        <f t="shared" si="83"/>
        <v>82.36</v>
      </c>
      <c r="N208" s="65">
        <f t="shared" si="84"/>
        <v>71.05</v>
      </c>
      <c r="O208" s="30">
        <f t="shared" si="85"/>
        <v>240.64749999999998</v>
      </c>
      <c r="P208" s="61" t="str">
        <f t="shared" si="86"/>
        <v>D</v>
      </c>
      <c r="Q208" s="61" t="str">
        <f t="shared" si="87"/>
        <v>D</v>
      </c>
      <c r="R208" s="61" t="str">
        <f t="shared" si="88"/>
        <v>B</v>
      </c>
      <c r="S208" s="61" t="str">
        <f t="shared" si="89"/>
        <v>A</v>
      </c>
      <c r="T208" s="61" t="str">
        <f t="shared" si="90"/>
        <v>B</v>
      </c>
      <c r="U208" s="66" t="str">
        <f t="shared" si="91"/>
        <v>B</v>
      </c>
      <c r="W208" s="55" t="s">
        <v>252</v>
      </c>
      <c r="X208" s="78">
        <v>40440</v>
      </c>
      <c r="Y208" s="17">
        <v>194</v>
      </c>
      <c r="Z208" s="17">
        <v>251</v>
      </c>
      <c r="AA208" s="84">
        <v>320</v>
      </c>
      <c r="AB208" s="84">
        <v>24.5</v>
      </c>
      <c r="AC208" s="84">
        <v>241</v>
      </c>
    </row>
    <row r="209" spans="1:29" ht="15" customHeight="1" x14ac:dyDescent="0.3">
      <c r="A209" s="38">
        <v>207</v>
      </c>
      <c r="B209" s="98" t="s">
        <v>263</v>
      </c>
      <c r="C209" s="151">
        <v>2008</v>
      </c>
      <c r="D209" s="107" t="s">
        <v>258</v>
      </c>
      <c r="E209" s="86">
        <v>190</v>
      </c>
      <c r="F209" s="86">
        <v>253</v>
      </c>
      <c r="G209" s="86">
        <v>348</v>
      </c>
      <c r="H209" s="86">
        <v>29.8</v>
      </c>
      <c r="I209" s="86">
        <v>289</v>
      </c>
      <c r="J209" s="63">
        <f t="shared" si="80"/>
        <v>13.5</v>
      </c>
      <c r="K209" s="61">
        <f t="shared" si="81"/>
        <v>25.937500000000004</v>
      </c>
      <c r="L209" s="61">
        <f t="shared" si="82"/>
        <v>95.7</v>
      </c>
      <c r="M209" s="61">
        <f t="shared" si="83"/>
        <v>77.14</v>
      </c>
      <c r="N209" s="65">
        <f t="shared" si="84"/>
        <v>71.05</v>
      </c>
      <c r="O209" s="30">
        <f t="shared" si="85"/>
        <v>283.32749999999999</v>
      </c>
      <c r="P209" s="61" t="str">
        <f t="shared" si="86"/>
        <v>D</v>
      </c>
      <c r="Q209" s="61" t="str">
        <f t="shared" si="87"/>
        <v>D</v>
      </c>
      <c r="R209" s="61" t="str">
        <f t="shared" si="88"/>
        <v>A</v>
      </c>
      <c r="S209" s="61" t="str">
        <f t="shared" si="89"/>
        <v>B</v>
      </c>
      <c r="T209" s="61" t="str">
        <f t="shared" si="90"/>
        <v>B</v>
      </c>
      <c r="U209" s="66" t="str">
        <f t="shared" si="91"/>
        <v>B</v>
      </c>
      <c r="V209" s="23"/>
      <c r="W209" s="61" t="s">
        <v>253</v>
      </c>
      <c r="X209" s="78">
        <v>39326</v>
      </c>
      <c r="Y209" s="17">
        <v>193</v>
      </c>
      <c r="Z209" s="17">
        <v>249</v>
      </c>
      <c r="AA209" s="84">
        <v>330</v>
      </c>
      <c r="AB209" s="84">
        <v>25.3</v>
      </c>
      <c r="AC209" s="84">
        <v>269</v>
      </c>
    </row>
    <row r="210" spans="1:29" ht="15" customHeight="1" x14ac:dyDescent="0.3">
      <c r="A210" s="38">
        <v>208</v>
      </c>
      <c r="B210" s="55" t="s">
        <v>267</v>
      </c>
      <c r="C210" s="151">
        <v>2009</v>
      </c>
      <c r="D210" s="62" t="s">
        <v>17</v>
      </c>
      <c r="E210" s="17">
        <v>188</v>
      </c>
      <c r="F210" s="17">
        <v>246</v>
      </c>
      <c r="G210" s="84">
        <v>320</v>
      </c>
      <c r="H210" s="84">
        <v>23.5</v>
      </c>
      <c r="I210" s="84">
        <v>233</v>
      </c>
      <c r="J210" s="56">
        <f t="shared" si="80"/>
        <v>8.1000000000000014</v>
      </c>
      <c r="K210" s="57">
        <f t="shared" si="81"/>
        <v>11.412500000000001</v>
      </c>
      <c r="L210" s="57">
        <f t="shared" si="82"/>
        <v>14.5</v>
      </c>
      <c r="M210" s="57">
        <f t="shared" si="83"/>
        <v>40.6</v>
      </c>
      <c r="N210" s="58">
        <f t="shared" si="84"/>
        <v>0</v>
      </c>
      <c r="O210" s="22">
        <f t="shared" si="85"/>
        <v>74.612500000000011</v>
      </c>
      <c r="P210" s="57" t="str">
        <f t="shared" si="86"/>
        <v>D</v>
      </c>
      <c r="Q210" s="57" t="str">
        <f t="shared" si="87"/>
        <v>D</v>
      </c>
      <c r="R210" s="57" t="str">
        <f t="shared" si="88"/>
        <v>D</v>
      </c>
      <c r="S210" s="57" t="str">
        <f t="shared" si="89"/>
        <v>D</v>
      </c>
      <c r="T210" s="57" t="str">
        <f t="shared" si="90"/>
        <v>D</v>
      </c>
      <c r="U210" s="45" t="str">
        <f t="shared" si="91"/>
        <v>D</v>
      </c>
      <c r="W210" s="55" t="s">
        <v>63</v>
      </c>
      <c r="X210" s="78">
        <v>39080</v>
      </c>
      <c r="Y210" s="17">
        <v>196</v>
      </c>
      <c r="Z210" s="17">
        <v>250</v>
      </c>
      <c r="AA210" s="84">
        <v>324</v>
      </c>
      <c r="AB210" s="84">
        <v>23</v>
      </c>
      <c r="AC210" s="84">
        <v>261</v>
      </c>
    </row>
    <row r="211" spans="1:29" ht="15" customHeight="1" x14ac:dyDescent="0.3">
      <c r="A211" s="38">
        <v>209</v>
      </c>
      <c r="B211" s="61" t="s">
        <v>265</v>
      </c>
      <c r="C211" s="151">
        <v>2010</v>
      </c>
      <c r="D211" s="62" t="s">
        <v>17</v>
      </c>
      <c r="E211" s="17">
        <v>195</v>
      </c>
      <c r="F211" s="17">
        <v>249</v>
      </c>
      <c r="G211" s="84">
        <v>318</v>
      </c>
      <c r="H211" s="84">
        <v>19</v>
      </c>
      <c r="I211" s="84">
        <v>250</v>
      </c>
      <c r="J211" s="63">
        <f t="shared" si="80"/>
        <v>27</v>
      </c>
      <c r="K211" s="61">
        <f t="shared" si="81"/>
        <v>17.637500000000003</v>
      </c>
      <c r="L211" s="61">
        <f t="shared" si="82"/>
        <v>8.6999999999999993</v>
      </c>
      <c r="M211" s="61">
        <f t="shared" si="83"/>
        <v>14.5</v>
      </c>
      <c r="N211" s="65">
        <f t="shared" si="84"/>
        <v>14.5</v>
      </c>
      <c r="O211" s="30">
        <f t="shared" si="85"/>
        <v>82.337500000000006</v>
      </c>
      <c r="P211" s="61" t="str">
        <f t="shared" si="86"/>
        <v>C</v>
      </c>
      <c r="Q211" s="61" t="str">
        <f t="shared" si="87"/>
        <v>C</v>
      </c>
      <c r="R211" s="61" t="str">
        <f t="shared" si="88"/>
        <v>D</v>
      </c>
      <c r="S211" s="61" t="str">
        <f t="shared" si="89"/>
        <v>D</v>
      </c>
      <c r="T211" s="61" t="str">
        <f t="shared" si="90"/>
        <v>D</v>
      </c>
      <c r="U211" s="66" t="str">
        <f t="shared" si="91"/>
        <v>D</v>
      </c>
      <c r="V211" s="23"/>
      <c r="W211" s="64" t="s">
        <v>50</v>
      </c>
      <c r="X211" s="78">
        <v>39748</v>
      </c>
      <c r="Y211" s="17">
        <v>195</v>
      </c>
      <c r="Z211" s="17">
        <v>259</v>
      </c>
      <c r="AA211" s="84">
        <v>332</v>
      </c>
      <c r="AB211" s="84">
        <v>22</v>
      </c>
      <c r="AC211" s="84">
        <v>258</v>
      </c>
    </row>
    <row r="212" spans="1:29" ht="15" customHeight="1" x14ac:dyDescent="0.3">
      <c r="A212" s="38">
        <v>210</v>
      </c>
      <c r="B212" s="61" t="s">
        <v>266</v>
      </c>
      <c r="C212" s="151">
        <v>2009</v>
      </c>
      <c r="D212" s="62" t="s">
        <v>17</v>
      </c>
      <c r="E212" s="17">
        <v>186</v>
      </c>
      <c r="F212" s="17">
        <v>241</v>
      </c>
      <c r="G212" s="84">
        <v>316</v>
      </c>
      <c r="H212" s="84">
        <v>25.5</v>
      </c>
      <c r="I212" s="84">
        <v>268</v>
      </c>
      <c r="J212" s="63">
        <f t="shared" si="80"/>
        <v>2.7</v>
      </c>
      <c r="K212" s="61">
        <f t="shared" si="81"/>
        <v>1.0375000000000001</v>
      </c>
      <c r="L212" s="61">
        <f t="shared" si="82"/>
        <v>2.9</v>
      </c>
      <c r="M212" s="61">
        <f t="shared" si="83"/>
        <v>52.199999999999996</v>
      </c>
      <c r="N212" s="65">
        <f t="shared" si="84"/>
        <v>40.6</v>
      </c>
      <c r="O212" s="30">
        <f t="shared" si="85"/>
        <v>99.4375</v>
      </c>
      <c r="P212" s="61" t="str">
        <f t="shared" si="86"/>
        <v>D</v>
      </c>
      <c r="Q212" s="61" t="str">
        <f t="shared" si="87"/>
        <v>D</v>
      </c>
      <c r="R212" s="61" t="str">
        <f t="shared" si="88"/>
        <v>D</v>
      </c>
      <c r="S212" s="61" t="str">
        <f t="shared" si="89"/>
        <v>C</v>
      </c>
      <c r="T212" s="61" t="str">
        <f t="shared" si="90"/>
        <v>D</v>
      </c>
      <c r="U212" s="66" t="str">
        <f t="shared" si="91"/>
        <v>D</v>
      </c>
      <c r="V212" s="23"/>
      <c r="W212" s="59" t="s">
        <v>36</v>
      </c>
      <c r="X212" s="78">
        <v>39662</v>
      </c>
      <c r="Y212" s="17">
        <v>198</v>
      </c>
      <c r="Z212" s="17">
        <v>262</v>
      </c>
      <c r="AA212" s="84">
        <v>332</v>
      </c>
      <c r="AB212" s="84">
        <v>23.4</v>
      </c>
      <c r="AC212" s="84">
        <v>274</v>
      </c>
    </row>
    <row r="213" spans="1:29" ht="15" customHeight="1" x14ac:dyDescent="0.3">
      <c r="A213" s="38">
        <v>211</v>
      </c>
      <c r="B213" s="55" t="s">
        <v>268</v>
      </c>
      <c r="C213" s="151">
        <v>2009</v>
      </c>
      <c r="D213" s="62" t="s">
        <v>17</v>
      </c>
      <c r="E213" s="17">
        <v>198</v>
      </c>
      <c r="F213" s="17">
        <v>260</v>
      </c>
      <c r="G213" s="84">
        <v>340</v>
      </c>
      <c r="H213" s="84">
        <v>22</v>
      </c>
      <c r="I213" s="84">
        <v>275</v>
      </c>
      <c r="J213" s="56">
        <f t="shared" si="80"/>
        <v>35.1</v>
      </c>
      <c r="K213" s="57">
        <f t="shared" si="81"/>
        <v>40.462500000000006</v>
      </c>
      <c r="L213" s="57">
        <f t="shared" si="82"/>
        <v>72.5</v>
      </c>
      <c r="M213" s="57">
        <f t="shared" si="83"/>
        <v>31.9</v>
      </c>
      <c r="N213" s="58">
        <f t="shared" si="84"/>
        <v>50.75</v>
      </c>
      <c r="O213" s="22">
        <f t="shared" si="85"/>
        <v>230.71250000000001</v>
      </c>
      <c r="P213" s="57" t="str">
        <f t="shared" si="86"/>
        <v>B</v>
      </c>
      <c r="Q213" s="57" t="str">
        <f t="shared" si="87"/>
        <v>B</v>
      </c>
      <c r="R213" s="57" t="str">
        <f t="shared" si="88"/>
        <v>B</v>
      </c>
      <c r="S213" s="57" t="str">
        <f t="shared" si="89"/>
        <v>D</v>
      </c>
      <c r="T213" s="57" t="str">
        <f t="shared" si="90"/>
        <v>C</v>
      </c>
      <c r="U213" s="45" t="str">
        <f t="shared" si="91"/>
        <v>C</v>
      </c>
      <c r="V213" s="23"/>
      <c r="W213" s="61" t="s">
        <v>254</v>
      </c>
      <c r="X213" s="78">
        <v>39987</v>
      </c>
      <c r="Y213" s="17">
        <v>194</v>
      </c>
      <c r="Z213" s="17">
        <v>258</v>
      </c>
      <c r="AA213" s="84">
        <v>342</v>
      </c>
      <c r="AB213" s="84">
        <v>23.5</v>
      </c>
      <c r="AC213" s="84">
        <v>300</v>
      </c>
    </row>
    <row r="214" spans="1:29" ht="15" customHeight="1" x14ac:dyDescent="0.3">
      <c r="A214" s="38">
        <v>212</v>
      </c>
      <c r="B214" s="61" t="s">
        <v>269</v>
      </c>
      <c r="C214" s="151">
        <v>2010</v>
      </c>
      <c r="D214" s="62" t="s">
        <v>17</v>
      </c>
      <c r="E214" s="17">
        <v>197</v>
      </c>
      <c r="F214" s="17">
        <v>259</v>
      </c>
      <c r="G214" s="84">
        <v>334</v>
      </c>
      <c r="H214" s="84">
        <v>24.5</v>
      </c>
      <c r="I214" s="84">
        <v>274</v>
      </c>
      <c r="J214" s="63">
        <f t="shared" si="80"/>
        <v>32.400000000000006</v>
      </c>
      <c r="K214" s="61">
        <f t="shared" si="81"/>
        <v>38.387500000000003</v>
      </c>
      <c r="L214" s="61">
        <f t="shared" si="82"/>
        <v>55.1</v>
      </c>
      <c r="M214" s="61">
        <f t="shared" si="83"/>
        <v>46.4</v>
      </c>
      <c r="N214" s="65">
        <f t="shared" si="84"/>
        <v>49.3</v>
      </c>
      <c r="O214" s="30">
        <f t="shared" si="85"/>
        <v>221.58750000000003</v>
      </c>
      <c r="P214" s="61" t="str">
        <f t="shared" si="86"/>
        <v>B</v>
      </c>
      <c r="Q214" s="61" t="str">
        <f t="shared" si="87"/>
        <v>B</v>
      </c>
      <c r="R214" s="61" t="str">
        <f t="shared" si="88"/>
        <v>C</v>
      </c>
      <c r="S214" s="61" t="str">
        <f t="shared" si="89"/>
        <v>D</v>
      </c>
      <c r="T214" s="61" t="str">
        <f t="shared" si="90"/>
        <v>D</v>
      </c>
      <c r="U214" s="66" t="str">
        <f t="shared" si="91"/>
        <v>C</v>
      </c>
      <c r="V214" s="23"/>
      <c r="W214" s="61" t="s">
        <v>35</v>
      </c>
      <c r="X214" s="78">
        <v>39737</v>
      </c>
      <c r="Y214" s="17">
        <v>184</v>
      </c>
      <c r="Z214" s="17">
        <v>241</v>
      </c>
      <c r="AA214" s="84">
        <v>330</v>
      </c>
      <c r="AB214" s="84">
        <v>25.9</v>
      </c>
      <c r="AC214" s="84">
        <v>300</v>
      </c>
    </row>
    <row r="215" spans="1:29" ht="15" customHeight="1" x14ac:dyDescent="0.3">
      <c r="A215" s="38">
        <v>213</v>
      </c>
      <c r="B215" s="61" t="s">
        <v>270</v>
      </c>
      <c r="C215" s="151">
        <v>2010</v>
      </c>
      <c r="D215" s="62" t="s">
        <v>17</v>
      </c>
      <c r="E215" s="17">
        <v>196</v>
      </c>
      <c r="F215" s="17">
        <v>252</v>
      </c>
      <c r="G215" s="84">
        <v>324</v>
      </c>
      <c r="H215" s="84">
        <v>21</v>
      </c>
      <c r="I215" s="84">
        <v>270</v>
      </c>
      <c r="J215" s="63">
        <f t="shared" si="80"/>
        <v>29.700000000000003</v>
      </c>
      <c r="K215" s="61">
        <f t="shared" si="81"/>
        <v>23.862500000000001</v>
      </c>
      <c r="L215" s="61">
        <f t="shared" si="82"/>
        <v>26.099999999999998</v>
      </c>
      <c r="M215" s="61">
        <f t="shared" si="83"/>
        <v>26.099999999999998</v>
      </c>
      <c r="N215" s="65">
        <f t="shared" si="84"/>
        <v>43.5</v>
      </c>
      <c r="O215" s="30">
        <f t="shared" si="85"/>
        <v>149.26249999999999</v>
      </c>
      <c r="P215" s="61" t="str">
        <f t="shared" si="86"/>
        <v>C</v>
      </c>
      <c r="Q215" s="61" t="str">
        <f t="shared" si="87"/>
        <v>C</v>
      </c>
      <c r="R215" s="61" t="str">
        <f t="shared" si="88"/>
        <v>D</v>
      </c>
      <c r="S215" s="61" t="str">
        <f t="shared" si="89"/>
        <v>D</v>
      </c>
      <c r="T215" s="61" t="str">
        <f t="shared" si="90"/>
        <v>D</v>
      </c>
      <c r="U215" s="66" t="str">
        <f t="shared" si="91"/>
        <v>D</v>
      </c>
      <c r="V215" s="23"/>
      <c r="W215" s="64" t="s">
        <v>255</v>
      </c>
      <c r="X215" s="55">
        <v>2006</v>
      </c>
      <c r="Y215" s="17">
        <v>203</v>
      </c>
      <c r="Z215" s="17">
        <v>265</v>
      </c>
      <c r="AA215" s="84">
        <v>364</v>
      </c>
      <c r="AB215" s="84">
        <v>37</v>
      </c>
      <c r="AC215" s="84">
        <v>300</v>
      </c>
    </row>
    <row r="216" spans="1:29" ht="15" customHeight="1" x14ac:dyDescent="0.3">
      <c r="A216" s="38">
        <v>214</v>
      </c>
      <c r="B216" s="55" t="s">
        <v>271</v>
      </c>
      <c r="C216" s="151">
        <v>2010</v>
      </c>
      <c r="D216" s="62" t="s">
        <v>17</v>
      </c>
      <c r="E216" s="17">
        <v>206</v>
      </c>
      <c r="F216" s="17">
        <v>273</v>
      </c>
      <c r="G216" s="84">
        <v>338</v>
      </c>
      <c r="H216" s="84">
        <v>23</v>
      </c>
      <c r="I216" s="84">
        <v>237</v>
      </c>
      <c r="J216" s="56">
        <f t="shared" si="80"/>
        <v>56.7</v>
      </c>
      <c r="K216" s="57">
        <f t="shared" si="81"/>
        <v>67.4375</v>
      </c>
      <c r="L216" s="57">
        <f t="shared" si="82"/>
        <v>66.7</v>
      </c>
      <c r="M216" s="57">
        <f t="shared" si="83"/>
        <v>37.699999999999996</v>
      </c>
      <c r="N216" s="58">
        <f t="shared" si="84"/>
        <v>0</v>
      </c>
      <c r="O216" s="22">
        <f t="shared" si="85"/>
        <v>228.53749999999999</v>
      </c>
      <c r="P216" s="57" t="str">
        <f t="shared" si="86"/>
        <v>A</v>
      </c>
      <c r="Q216" s="57" t="str">
        <f t="shared" si="87"/>
        <v>A</v>
      </c>
      <c r="R216" s="57" t="str">
        <f t="shared" si="88"/>
        <v>B</v>
      </c>
      <c r="S216" s="57" t="str">
        <f t="shared" si="89"/>
        <v>D</v>
      </c>
      <c r="T216" s="57" t="str">
        <f t="shared" si="90"/>
        <v>D</v>
      </c>
      <c r="U216" s="45" t="str">
        <f t="shared" si="91"/>
        <v>C</v>
      </c>
      <c r="V216" s="23"/>
      <c r="W216" s="64" t="s">
        <v>256</v>
      </c>
      <c r="X216" s="55">
        <v>2005</v>
      </c>
      <c r="Y216" s="17">
        <v>200</v>
      </c>
      <c r="Z216" s="17">
        <v>258</v>
      </c>
      <c r="AA216" s="84">
        <v>346</v>
      </c>
      <c r="AB216" s="84">
        <v>29.6</v>
      </c>
      <c r="AC216" s="84">
        <v>270</v>
      </c>
    </row>
    <row r="217" spans="1:29" ht="15" customHeight="1" x14ac:dyDescent="0.3">
      <c r="A217" s="38">
        <v>215</v>
      </c>
      <c r="B217" s="61" t="s">
        <v>272</v>
      </c>
      <c r="C217" s="151">
        <v>2007</v>
      </c>
      <c r="D217" s="62" t="s">
        <v>17</v>
      </c>
      <c r="E217" s="17">
        <v>192</v>
      </c>
      <c r="F217" s="17">
        <v>249</v>
      </c>
      <c r="G217" s="84">
        <v>324</v>
      </c>
      <c r="H217" s="84">
        <v>27.2</v>
      </c>
      <c r="I217" s="84">
        <v>270</v>
      </c>
      <c r="J217" s="63">
        <f t="shared" si="80"/>
        <v>18.900000000000002</v>
      </c>
      <c r="K217" s="61">
        <f t="shared" si="81"/>
        <v>17.637500000000003</v>
      </c>
      <c r="L217" s="61">
        <f t="shared" si="82"/>
        <v>26.099999999999998</v>
      </c>
      <c r="M217" s="61">
        <f t="shared" si="83"/>
        <v>62.059999999999995</v>
      </c>
      <c r="N217" s="65">
        <f t="shared" si="84"/>
        <v>43.5</v>
      </c>
      <c r="O217" s="30">
        <f t="shared" si="85"/>
        <v>168.19749999999999</v>
      </c>
      <c r="P217" s="61" t="str">
        <f t="shared" si="86"/>
        <v>D</v>
      </c>
      <c r="Q217" s="61" t="str">
        <f t="shared" si="87"/>
        <v>D</v>
      </c>
      <c r="R217" s="61" t="str">
        <f t="shared" si="88"/>
        <v>D</v>
      </c>
      <c r="S217" s="61" t="str">
        <f t="shared" si="89"/>
        <v>B</v>
      </c>
      <c r="T217" s="61" t="str">
        <f t="shared" si="90"/>
        <v>D</v>
      </c>
      <c r="U217" s="66" t="str">
        <f t="shared" si="91"/>
        <v>D</v>
      </c>
      <c r="W217" s="134" t="s">
        <v>13</v>
      </c>
      <c r="X217" s="55"/>
      <c r="Y217" s="17"/>
      <c r="Z217" s="17"/>
      <c r="AA217" s="84"/>
      <c r="AB217" s="84"/>
      <c r="AC217" s="84"/>
    </row>
    <row r="218" spans="1:29" ht="15" customHeight="1" x14ac:dyDescent="0.3">
      <c r="A218" s="38">
        <v>216</v>
      </c>
      <c r="B218" s="61" t="s">
        <v>273</v>
      </c>
      <c r="C218" s="151">
        <v>2007</v>
      </c>
      <c r="D218" s="62" t="s">
        <v>17</v>
      </c>
      <c r="E218" s="17">
        <v>186</v>
      </c>
      <c r="F218" s="17">
        <v>248</v>
      </c>
      <c r="G218" s="84">
        <v>328</v>
      </c>
      <c r="H218" s="84">
        <v>27.5</v>
      </c>
      <c r="I218" s="84">
        <v>262</v>
      </c>
      <c r="J218" s="63">
        <f t="shared" si="80"/>
        <v>2.7</v>
      </c>
      <c r="K218" s="61">
        <f t="shared" si="81"/>
        <v>15.562500000000002</v>
      </c>
      <c r="L218" s="61">
        <f t="shared" si="82"/>
        <v>37.699999999999996</v>
      </c>
      <c r="M218" s="61">
        <f t="shared" si="83"/>
        <v>63.8</v>
      </c>
      <c r="N218" s="65">
        <f t="shared" si="84"/>
        <v>31.9</v>
      </c>
      <c r="O218" s="30">
        <f t="shared" si="85"/>
        <v>151.66249999999999</v>
      </c>
      <c r="P218" s="61" t="str">
        <f t="shared" si="86"/>
        <v>D</v>
      </c>
      <c r="Q218" s="61" t="str">
        <f t="shared" si="87"/>
        <v>D</v>
      </c>
      <c r="R218" s="61" t="str">
        <f t="shared" si="88"/>
        <v>D</v>
      </c>
      <c r="S218" s="61" t="str">
        <f t="shared" si="89"/>
        <v>B</v>
      </c>
      <c r="T218" s="61" t="str">
        <f t="shared" si="90"/>
        <v>D</v>
      </c>
      <c r="U218" s="66" t="str">
        <f t="shared" si="91"/>
        <v>D</v>
      </c>
      <c r="W218" s="55" t="s">
        <v>257</v>
      </c>
      <c r="X218" s="151">
        <v>2009</v>
      </c>
      <c r="Y218" s="17">
        <v>193</v>
      </c>
      <c r="Z218" s="17">
        <v>253</v>
      </c>
      <c r="AA218" s="84">
        <v>342</v>
      </c>
      <c r="AB218" s="84">
        <v>31.1</v>
      </c>
      <c r="AC218" s="84">
        <v>275</v>
      </c>
    </row>
    <row r="219" spans="1:29" ht="15" customHeight="1" x14ac:dyDescent="0.3">
      <c r="A219" s="38">
        <v>217</v>
      </c>
      <c r="B219" s="55" t="s">
        <v>274</v>
      </c>
      <c r="C219" s="151">
        <v>2010</v>
      </c>
      <c r="D219" s="62" t="s">
        <v>17</v>
      </c>
      <c r="E219" s="17">
        <v>185</v>
      </c>
      <c r="F219" s="17">
        <v>249</v>
      </c>
      <c r="G219" s="84">
        <v>328</v>
      </c>
      <c r="H219" s="84">
        <v>27.5</v>
      </c>
      <c r="I219" s="84">
        <v>262</v>
      </c>
      <c r="J219" s="56">
        <f t="shared" ref="J219:J222" si="92">MAX(0,(E219-185)*5.4)*0.5</f>
        <v>0</v>
      </c>
      <c r="K219" s="57">
        <f t="shared" ref="K219:K222" si="93">MAX(0,(F219-240.5)*4.15)*0.5</f>
        <v>17.637500000000003</v>
      </c>
      <c r="L219" s="57">
        <f t="shared" ref="L219:L222" si="94">MAX(0,(G219-315)*2.9)</f>
        <v>37.699999999999996</v>
      </c>
      <c r="M219" s="57">
        <f t="shared" ref="M219:M222" si="95">MAX(0,(H219-16.5)*5.8)</f>
        <v>63.8</v>
      </c>
      <c r="N219" s="58">
        <f t="shared" ref="N219:N222" si="96">MAX(0,(I219-240)*1.45)</f>
        <v>31.9</v>
      </c>
      <c r="O219" s="22">
        <f t="shared" ref="O219:O222" si="97">SUM(J219:N219)</f>
        <v>151.03749999999999</v>
      </c>
      <c r="P219" s="57" t="str">
        <f t="shared" ref="P219:P222" si="98">IF(J219&gt;=80/2,"A",IF(J219&gt;=60/2,"B",IF(J219&gt;=50/2,"C","D")))</f>
        <v>D</v>
      </c>
      <c r="Q219" s="57" t="str">
        <f t="shared" ref="Q219:Q222" si="99">IF(J219&gt;=80/2,"A",IF(J219&gt;=60/2,"B",IF(J219&gt;=50/2,"C","D")))</f>
        <v>D</v>
      </c>
      <c r="R219" s="57" t="str">
        <f t="shared" ref="R219:R222" si="100">IF(L219&gt;=80,"A",IF(L219&gt;=60,"B",IF(L219&gt;=50,"C","D")))</f>
        <v>D</v>
      </c>
      <c r="S219" s="57" t="str">
        <f t="shared" ref="S219:S222" si="101">IF(M219&gt;=80,"A",IF(M219&gt;=60,"B",IF(M219&gt;=50,"C","D")))</f>
        <v>B</v>
      </c>
      <c r="T219" s="57" t="str">
        <f t="shared" ref="T219:T222" si="102">IF(N219&gt;=80,"A",IF(N219&gt;=60,"B",IF(N219&gt;=50,"C","D")))</f>
        <v>D</v>
      </c>
      <c r="U219" s="45" t="str">
        <f t="shared" ref="U219:U222" si="103">IF(O219&gt;=290,"A",IF(O219&gt;=240,"B",IF(O219&gt;=200,"C","D")))</f>
        <v>D</v>
      </c>
      <c r="V219" s="23"/>
      <c r="W219" s="61" t="s">
        <v>259</v>
      </c>
      <c r="X219" s="151">
        <v>2007</v>
      </c>
      <c r="Y219" s="17">
        <v>196</v>
      </c>
      <c r="Z219" s="17">
        <v>251</v>
      </c>
      <c r="AA219" s="84">
        <v>338</v>
      </c>
      <c r="AB219" s="84">
        <v>28.9</v>
      </c>
      <c r="AC219" s="84">
        <v>283</v>
      </c>
    </row>
    <row r="220" spans="1:29" ht="15" customHeight="1" x14ac:dyDescent="0.3">
      <c r="A220" s="38">
        <v>218</v>
      </c>
      <c r="B220" s="61" t="s">
        <v>275</v>
      </c>
      <c r="C220" s="151">
        <v>2008</v>
      </c>
      <c r="D220" s="62" t="s">
        <v>17</v>
      </c>
      <c r="E220" s="17">
        <v>201</v>
      </c>
      <c r="F220" s="17">
        <v>259</v>
      </c>
      <c r="G220" s="84">
        <v>348</v>
      </c>
      <c r="H220" s="84">
        <v>28.2</v>
      </c>
      <c r="I220" s="84">
        <v>284</v>
      </c>
      <c r="J220" s="63">
        <f t="shared" si="92"/>
        <v>43.2</v>
      </c>
      <c r="K220" s="61">
        <f t="shared" si="93"/>
        <v>38.387500000000003</v>
      </c>
      <c r="L220" s="61">
        <f t="shared" si="94"/>
        <v>95.7</v>
      </c>
      <c r="M220" s="61">
        <f t="shared" si="95"/>
        <v>67.86</v>
      </c>
      <c r="N220" s="65">
        <f t="shared" si="96"/>
        <v>63.8</v>
      </c>
      <c r="O220" s="30">
        <f t="shared" si="97"/>
        <v>308.94750000000005</v>
      </c>
      <c r="P220" s="61" t="str">
        <f t="shared" si="98"/>
        <v>A</v>
      </c>
      <c r="Q220" s="61" t="str">
        <f t="shared" si="99"/>
        <v>A</v>
      </c>
      <c r="R220" s="61" t="str">
        <f t="shared" si="100"/>
        <v>A</v>
      </c>
      <c r="S220" s="61" t="str">
        <f t="shared" si="101"/>
        <v>B</v>
      </c>
      <c r="T220" s="61" t="str">
        <f t="shared" si="102"/>
        <v>B</v>
      </c>
      <c r="U220" s="153" t="str">
        <f t="shared" si="103"/>
        <v>A</v>
      </c>
      <c r="V220" s="23"/>
      <c r="W220" s="61" t="s">
        <v>260</v>
      </c>
      <c r="X220" s="151">
        <v>2008</v>
      </c>
      <c r="Y220" s="17">
        <v>193</v>
      </c>
      <c r="Z220" s="17">
        <v>254</v>
      </c>
      <c r="AA220" s="84">
        <v>340</v>
      </c>
      <c r="AB220" s="84">
        <v>22.9</v>
      </c>
      <c r="AC220" s="84">
        <v>299</v>
      </c>
    </row>
    <row r="221" spans="1:29" ht="15" customHeight="1" x14ac:dyDescent="0.3">
      <c r="A221" s="38">
        <v>219</v>
      </c>
      <c r="B221" s="61" t="s">
        <v>276</v>
      </c>
      <c r="C221" s="151">
        <v>2009</v>
      </c>
      <c r="D221" s="62" t="s">
        <v>17</v>
      </c>
      <c r="E221" s="17">
        <v>188</v>
      </c>
      <c r="F221" s="17">
        <v>250</v>
      </c>
      <c r="G221" s="84">
        <v>328</v>
      </c>
      <c r="H221" s="84">
        <v>34.5</v>
      </c>
      <c r="I221" s="84">
        <v>269</v>
      </c>
      <c r="J221" s="63">
        <f t="shared" si="92"/>
        <v>8.1000000000000014</v>
      </c>
      <c r="K221" s="61">
        <f t="shared" si="93"/>
        <v>19.712500000000002</v>
      </c>
      <c r="L221" s="61">
        <f t="shared" si="94"/>
        <v>37.699999999999996</v>
      </c>
      <c r="M221" s="61">
        <f t="shared" si="95"/>
        <v>104.39999999999999</v>
      </c>
      <c r="N221" s="65">
        <f t="shared" si="96"/>
        <v>42.05</v>
      </c>
      <c r="O221" s="30">
        <f t="shared" si="97"/>
        <v>211.96249999999998</v>
      </c>
      <c r="P221" s="61" t="str">
        <f t="shared" si="98"/>
        <v>D</v>
      </c>
      <c r="Q221" s="61" t="str">
        <f t="shared" si="99"/>
        <v>D</v>
      </c>
      <c r="R221" s="61" t="str">
        <f t="shared" si="100"/>
        <v>D</v>
      </c>
      <c r="S221" s="61" t="str">
        <f t="shared" si="101"/>
        <v>A</v>
      </c>
      <c r="T221" s="61" t="str">
        <f t="shared" si="102"/>
        <v>D</v>
      </c>
      <c r="U221" s="66" t="str">
        <f t="shared" si="103"/>
        <v>C</v>
      </c>
      <c r="W221" s="55" t="s">
        <v>261</v>
      </c>
      <c r="X221" s="151">
        <v>2009</v>
      </c>
      <c r="Y221" s="17">
        <v>195</v>
      </c>
      <c r="Z221" s="17">
        <v>260</v>
      </c>
      <c r="AA221" s="84">
        <v>336</v>
      </c>
      <c r="AB221" s="84">
        <v>25.4</v>
      </c>
      <c r="AC221" s="84">
        <v>265</v>
      </c>
    </row>
    <row r="222" spans="1:29" ht="15" customHeight="1" x14ac:dyDescent="0.3">
      <c r="A222" s="38">
        <v>220</v>
      </c>
      <c r="B222" s="55" t="s">
        <v>77</v>
      </c>
      <c r="C222" s="151">
        <v>2008</v>
      </c>
      <c r="D222" s="62" t="s">
        <v>17</v>
      </c>
      <c r="E222" s="17">
        <v>190</v>
      </c>
      <c r="F222" s="17">
        <v>246</v>
      </c>
      <c r="G222" s="84">
        <v>320</v>
      </c>
      <c r="H222" s="84">
        <v>25</v>
      </c>
      <c r="I222" s="84">
        <v>255</v>
      </c>
      <c r="J222" s="56">
        <f t="shared" si="92"/>
        <v>13.5</v>
      </c>
      <c r="K222" s="57">
        <f t="shared" si="93"/>
        <v>11.412500000000001</v>
      </c>
      <c r="L222" s="57">
        <f t="shared" si="94"/>
        <v>14.5</v>
      </c>
      <c r="M222" s="57">
        <f t="shared" si="95"/>
        <v>49.3</v>
      </c>
      <c r="N222" s="58">
        <f t="shared" si="96"/>
        <v>21.75</v>
      </c>
      <c r="O222" s="22">
        <f t="shared" si="97"/>
        <v>110.46250000000001</v>
      </c>
      <c r="P222" s="57" t="str">
        <f t="shared" si="98"/>
        <v>D</v>
      </c>
      <c r="Q222" s="57" t="str">
        <f t="shared" si="99"/>
        <v>D</v>
      </c>
      <c r="R222" s="57" t="str">
        <f t="shared" si="100"/>
        <v>D</v>
      </c>
      <c r="S222" s="57" t="str">
        <f t="shared" si="101"/>
        <v>D</v>
      </c>
      <c r="T222" s="57" t="str">
        <f t="shared" si="102"/>
        <v>D</v>
      </c>
      <c r="U222" s="45" t="str">
        <f t="shared" si="103"/>
        <v>D</v>
      </c>
      <c r="W222" s="61" t="s">
        <v>216</v>
      </c>
      <c r="X222" s="151">
        <v>2005</v>
      </c>
      <c r="Y222" s="17">
        <v>191</v>
      </c>
      <c r="Z222" s="17">
        <v>253</v>
      </c>
      <c r="AA222" s="84">
        <v>332</v>
      </c>
      <c r="AB222" s="84">
        <v>27.5</v>
      </c>
      <c r="AC222" s="84">
        <v>271</v>
      </c>
    </row>
    <row r="223" spans="1:29" ht="15" customHeight="1" x14ac:dyDescent="0.3">
      <c r="A223" s="38">
        <v>221</v>
      </c>
      <c r="B223" s="61" t="s">
        <v>280</v>
      </c>
      <c r="C223" s="151">
        <v>2005</v>
      </c>
      <c r="D223" s="62" t="s">
        <v>17</v>
      </c>
      <c r="E223" s="17">
        <v>192</v>
      </c>
      <c r="F223" s="17">
        <v>253</v>
      </c>
      <c r="G223" s="84">
        <v>338</v>
      </c>
      <c r="H223" s="84">
        <v>32</v>
      </c>
      <c r="I223" s="84">
        <v>294</v>
      </c>
      <c r="J223" s="63">
        <f t="shared" ref="J223:J226" si="104">MAX(0,(E223-185)*5.4)*0.5</f>
        <v>18.900000000000002</v>
      </c>
      <c r="K223" s="61">
        <f t="shared" ref="K223:K226" si="105">MAX(0,(F223-240.5)*4.15)*0.5</f>
        <v>25.937500000000004</v>
      </c>
      <c r="L223" s="61">
        <f t="shared" ref="L223:L226" si="106">MAX(0,(G223-315)*2.9)</f>
        <v>66.7</v>
      </c>
      <c r="M223" s="61">
        <f t="shared" ref="M223:M226" si="107">MAX(0,(H223-16.5)*5.8)</f>
        <v>89.899999999999991</v>
      </c>
      <c r="N223" s="65">
        <f t="shared" ref="N223:N226" si="108">MAX(0,(I223-240)*1.45)</f>
        <v>78.3</v>
      </c>
      <c r="O223" s="30">
        <f t="shared" ref="O223:O226" si="109">SUM(J223:N223)</f>
        <v>279.73750000000001</v>
      </c>
      <c r="P223" s="61" t="str">
        <f t="shared" ref="P223:P226" si="110">IF(J223&gt;=80/2,"A",IF(J223&gt;=60/2,"B",IF(J223&gt;=50/2,"C","D")))</f>
        <v>D</v>
      </c>
      <c r="Q223" s="61" t="str">
        <f t="shared" ref="Q223:Q226" si="111">IF(J223&gt;=80/2,"A",IF(J223&gt;=60/2,"B",IF(J223&gt;=50/2,"C","D")))</f>
        <v>D</v>
      </c>
      <c r="R223" s="61" t="str">
        <f t="shared" ref="R223:R226" si="112">IF(L223&gt;=80,"A",IF(L223&gt;=60,"B",IF(L223&gt;=50,"C","D")))</f>
        <v>B</v>
      </c>
      <c r="S223" s="61" t="str">
        <f t="shared" ref="S223:S226" si="113">IF(M223&gt;=80,"A",IF(M223&gt;=60,"B",IF(M223&gt;=50,"C","D")))</f>
        <v>A</v>
      </c>
      <c r="T223" s="61" t="str">
        <f t="shared" ref="T223:T226" si="114">IF(N223&gt;=80,"A",IF(N223&gt;=60,"B",IF(N223&gt;=50,"C","D")))</f>
        <v>B</v>
      </c>
      <c r="U223" s="66" t="str">
        <f t="shared" ref="U223:U226" si="115">IF(O223&gt;=290,"A",IF(O223&gt;=240,"B",IF(O223&gt;=200,"C","D")))</f>
        <v>B</v>
      </c>
      <c r="W223" s="61" t="s">
        <v>42</v>
      </c>
      <c r="X223" s="151">
        <v>2009</v>
      </c>
      <c r="Y223" s="17">
        <v>192</v>
      </c>
      <c r="Z223" s="17">
        <v>252</v>
      </c>
      <c r="AA223" s="84">
        <v>332</v>
      </c>
      <c r="AB223" s="84">
        <v>25.8</v>
      </c>
      <c r="AC223" s="84">
        <v>262</v>
      </c>
    </row>
    <row r="224" spans="1:29" ht="15" customHeight="1" x14ac:dyDescent="0.3">
      <c r="A224" s="38">
        <v>222</v>
      </c>
      <c r="B224" s="61" t="s">
        <v>278</v>
      </c>
      <c r="C224" s="151">
        <v>2007</v>
      </c>
      <c r="D224" s="62" t="s">
        <v>17</v>
      </c>
      <c r="E224" s="17">
        <v>187</v>
      </c>
      <c r="F224" s="17">
        <v>243</v>
      </c>
      <c r="G224" s="84">
        <v>324</v>
      </c>
      <c r="H224" s="84">
        <v>29.4</v>
      </c>
      <c r="I224" s="84">
        <v>280</v>
      </c>
      <c r="J224" s="63">
        <f t="shared" si="104"/>
        <v>5.4</v>
      </c>
      <c r="K224" s="61">
        <f t="shared" si="105"/>
        <v>5.1875</v>
      </c>
      <c r="L224" s="61">
        <f t="shared" si="106"/>
        <v>26.099999999999998</v>
      </c>
      <c r="M224" s="61">
        <f t="shared" si="107"/>
        <v>74.819999999999993</v>
      </c>
      <c r="N224" s="65">
        <f t="shared" si="108"/>
        <v>58</v>
      </c>
      <c r="O224" s="30">
        <f t="shared" si="109"/>
        <v>169.50749999999999</v>
      </c>
      <c r="P224" s="61" t="str">
        <f t="shared" si="110"/>
        <v>D</v>
      </c>
      <c r="Q224" s="61" t="str">
        <f t="shared" si="111"/>
        <v>D</v>
      </c>
      <c r="R224" s="61" t="str">
        <f t="shared" si="112"/>
        <v>D</v>
      </c>
      <c r="S224" s="61" t="str">
        <f t="shared" si="113"/>
        <v>B</v>
      </c>
      <c r="T224" s="61" t="str">
        <f t="shared" si="114"/>
        <v>C</v>
      </c>
      <c r="U224" s="66" t="str">
        <f t="shared" si="115"/>
        <v>D</v>
      </c>
      <c r="W224" s="55" t="s">
        <v>61</v>
      </c>
      <c r="X224" s="151">
        <v>2007</v>
      </c>
      <c r="Y224" s="17">
        <v>188</v>
      </c>
      <c r="Z224" s="17">
        <v>240</v>
      </c>
      <c r="AA224" s="84">
        <v>336</v>
      </c>
      <c r="AB224" s="84">
        <v>28.8</v>
      </c>
      <c r="AC224" s="84">
        <v>290</v>
      </c>
    </row>
    <row r="225" spans="1:29" ht="15" customHeight="1" x14ac:dyDescent="0.3">
      <c r="A225" s="38">
        <v>223</v>
      </c>
      <c r="B225" s="55" t="s">
        <v>277</v>
      </c>
      <c r="C225" s="151">
        <v>2007</v>
      </c>
      <c r="D225" s="62" t="s">
        <v>17</v>
      </c>
      <c r="E225" s="17">
        <v>205</v>
      </c>
      <c r="F225" s="17">
        <v>269</v>
      </c>
      <c r="G225" s="84">
        <v>346</v>
      </c>
      <c r="H225" s="84">
        <v>28.5</v>
      </c>
      <c r="I225" s="84">
        <v>280</v>
      </c>
      <c r="J225" s="56">
        <f t="shared" si="104"/>
        <v>54</v>
      </c>
      <c r="K225" s="57">
        <f t="shared" si="105"/>
        <v>59.137500000000003</v>
      </c>
      <c r="L225" s="57">
        <f t="shared" si="106"/>
        <v>89.899999999999991</v>
      </c>
      <c r="M225" s="57">
        <f t="shared" si="107"/>
        <v>69.599999999999994</v>
      </c>
      <c r="N225" s="58">
        <f t="shared" si="108"/>
        <v>58</v>
      </c>
      <c r="O225" s="22">
        <f t="shared" si="109"/>
        <v>330.63749999999999</v>
      </c>
      <c r="P225" s="57" t="str">
        <f t="shared" si="110"/>
        <v>A</v>
      </c>
      <c r="Q225" s="57" t="str">
        <f t="shared" si="111"/>
        <v>A</v>
      </c>
      <c r="R225" s="57" t="str">
        <f t="shared" si="112"/>
        <v>A</v>
      </c>
      <c r="S225" s="57" t="str">
        <f t="shared" si="113"/>
        <v>B</v>
      </c>
      <c r="T225" s="57" t="str">
        <f t="shared" si="114"/>
        <v>C</v>
      </c>
      <c r="U225" s="136" t="str">
        <f t="shared" si="115"/>
        <v>A</v>
      </c>
      <c r="V225" s="23"/>
      <c r="W225" s="61" t="s">
        <v>262</v>
      </c>
      <c r="X225" s="151">
        <v>2007</v>
      </c>
      <c r="Y225" s="17">
        <v>187</v>
      </c>
      <c r="Z225" s="17">
        <v>245</v>
      </c>
      <c r="AA225" s="84">
        <v>340</v>
      </c>
      <c r="AB225" s="84">
        <v>30.7</v>
      </c>
      <c r="AC225" s="84">
        <v>289</v>
      </c>
    </row>
    <row r="226" spans="1:29" ht="15" customHeight="1" x14ac:dyDescent="0.3">
      <c r="A226" s="38">
        <v>224</v>
      </c>
      <c r="B226" s="61" t="s">
        <v>279</v>
      </c>
      <c r="C226" s="151">
        <v>2010</v>
      </c>
      <c r="D226" s="62" t="s">
        <v>17</v>
      </c>
      <c r="E226" s="17">
        <v>183</v>
      </c>
      <c r="F226" s="17">
        <v>238</v>
      </c>
      <c r="G226" s="84">
        <v>310</v>
      </c>
      <c r="H226" s="84">
        <v>21</v>
      </c>
      <c r="I226" s="84">
        <v>262</v>
      </c>
      <c r="J226" s="63">
        <f t="shared" si="104"/>
        <v>0</v>
      </c>
      <c r="K226" s="61">
        <f t="shared" si="105"/>
        <v>0</v>
      </c>
      <c r="L226" s="61">
        <f t="shared" si="106"/>
        <v>0</v>
      </c>
      <c r="M226" s="61">
        <f t="shared" si="107"/>
        <v>26.099999999999998</v>
      </c>
      <c r="N226" s="65">
        <f t="shared" si="108"/>
        <v>31.9</v>
      </c>
      <c r="O226" s="30">
        <f t="shared" si="109"/>
        <v>58</v>
      </c>
      <c r="P226" s="61" t="str">
        <f t="shared" si="110"/>
        <v>D</v>
      </c>
      <c r="Q226" s="61" t="str">
        <f t="shared" si="111"/>
        <v>D</v>
      </c>
      <c r="R226" s="61" t="str">
        <f t="shared" si="112"/>
        <v>D</v>
      </c>
      <c r="S226" s="61" t="str">
        <f t="shared" si="113"/>
        <v>D</v>
      </c>
      <c r="T226" s="61" t="str">
        <f t="shared" si="114"/>
        <v>D</v>
      </c>
      <c r="U226" s="66" t="str">
        <f t="shared" si="115"/>
        <v>D</v>
      </c>
      <c r="V226" s="23"/>
      <c r="W226" s="61" t="s">
        <v>263</v>
      </c>
      <c r="X226" s="151">
        <v>2008</v>
      </c>
      <c r="Y226" s="17">
        <v>190</v>
      </c>
      <c r="Z226" s="17">
        <v>253</v>
      </c>
      <c r="AA226" s="84">
        <v>348</v>
      </c>
      <c r="AB226" s="84">
        <v>29.8</v>
      </c>
      <c r="AC226" s="84">
        <v>289</v>
      </c>
    </row>
    <row r="227" spans="1:29" ht="15" customHeight="1" x14ac:dyDescent="0.3">
      <c r="A227" s="38">
        <v>225</v>
      </c>
      <c r="B227" s="61"/>
      <c r="C227" s="69"/>
      <c r="D227" s="62"/>
      <c r="E227" s="63"/>
      <c r="F227" s="61"/>
      <c r="G227" s="61"/>
      <c r="H227" s="61"/>
      <c r="I227" s="62"/>
      <c r="J227" s="63"/>
      <c r="K227" s="61"/>
      <c r="L227" s="61"/>
      <c r="M227" s="61"/>
      <c r="N227" s="65"/>
      <c r="O227" s="30"/>
      <c r="P227" s="61"/>
      <c r="Q227" s="61"/>
      <c r="R227" s="61"/>
      <c r="S227" s="61"/>
      <c r="T227" s="61"/>
      <c r="U227" s="66"/>
      <c r="W227" s="134" t="s">
        <v>264</v>
      </c>
      <c r="X227" s="55"/>
      <c r="Y227" s="17"/>
      <c r="Z227" s="17"/>
      <c r="AA227" s="84"/>
      <c r="AB227" s="84"/>
      <c r="AC227" s="84"/>
    </row>
    <row r="228" spans="1:29" x14ac:dyDescent="0.3">
      <c r="A228" s="38">
        <v>226</v>
      </c>
      <c r="B228" s="71"/>
      <c r="C228" s="71"/>
      <c r="D228" s="71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1"/>
      <c r="Q228" s="71"/>
      <c r="R228" s="71"/>
      <c r="S228" s="71"/>
      <c r="T228" s="71"/>
      <c r="U228" s="71"/>
      <c r="W228" s="55" t="s">
        <v>267</v>
      </c>
      <c r="X228" s="151">
        <v>2009</v>
      </c>
      <c r="Y228" s="17">
        <v>188</v>
      </c>
      <c r="Z228" s="17">
        <v>246</v>
      </c>
      <c r="AA228" s="84">
        <v>320</v>
      </c>
      <c r="AB228" s="84">
        <v>23.5</v>
      </c>
      <c r="AC228" s="84">
        <v>233</v>
      </c>
    </row>
    <row r="229" spans="1:29" x14ac:dyDescent="0.3">
      <c r="A229" s="38">
        <v>227</v>
      </c>
      <c r="B229" s="71"/>
      <c r="C229" s="71"/>
      <c r="D229" s="71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1"/>
      <c r="Q229" s="71"/>
      <c r="R229" s="71"/>
      <c r="S229" s="71"/>
      <c r="T229" s="71"/>
      <c r="U229" s="71"/>
      <c r="V229" s="23"/>
      <c r="W229" s="61" t="s">
        <v>265</v>
      </c>
      <c r="X229" s="151">
        <v>2010</v>
      </c>
      <c r="Y229" s="17">
        <v>195</v>
      </c>
      <c r="Z229" s="17">
        <v>249</v>
      </c>
      <c r="AA229" s="84">
        <v>318</v>
      </c>
      <c r="AB229" s="84">
        <v>19</v>
      </c>
      <c r="AC229" s="84">
        <v>250</v>
      </c>
    </row>
    <row r="230" spans="1:29" x14ac:dyDescent="0.3">
      <c r="A230" s="38">
        <v>228</v>
      </c>
      <c r="B230" s="71"/>
      <c r="C230" s="71"/>
      <c r="D230" s="71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1"/>
      <c r="Q230" s="71"/>
      <c r="R230" s="71"/>
      <c r="S230" s="71"/>
      <c r="T230" s="71"/>
      <c r="U230" s="71"/>
      <c r="V230" s="23"/>
      <c r="W230" s="61" t="s">
        <v>266</v>
      </c>
      <c r="X230" s="151">
        <v>2009</v>
      </c>
      <c r="Y230" s="17">
        <v>186</v>
      </c>
      <c r="Z230" s="17">
        <v>241</v>
      </c>
      <c r="AA230" s="84">
        <v>316</v>
      </c>
      <c r="AB230" s="84">
        <v>25.5</v>
      </c>
      <c r="AC230" s="84">
        <v>268</v>
      </c>
    </row>
    <row r="231" spans="1:29" x14ac:dyDescent="0.3">
      <c r="A231" s="38">
        <v>229</v>
      </c>
      <c r="B231" s="71"/>
      <c r="C231" s="71"/>
      <c r="D231" s="71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1"/>
      <c r="Q231" s="71"/>
      <c r="R231" s="71"/>
      <c r="S231" s="71"/>
      <c r="T231" s="71"/>
      <c r="U231" s="71"/>
      <c r="W231" s="55" t="s">
        <v>268</v>
      </c>
      <c r="X231" s="151">
        <v>2009</v>
      </c>
      <c r="Y231" s="17">
        <v>198</v>
      </c>
      <c r="Z231" s="17">
        <v>260</v>
      </c>
      <c r="AA231" s="84">
        <v>340</v>
      </c>
      <c r="AB231" s="84">
        <v>22</v>
      </c>
      <c r="AC231" s="84">
        <v>275</v>
      </c>
    </row>
    <row r="232" spans="1:29" x14ac:dyDescent="0.3">
      <c r="A232" s="38">
        <v>230</v>
      </c>
      <c r="B232" s="71"/>
      <c r="C232" s="71"/>
      <c r="D232" s="71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1"/>
      <c r="Q232" s="71"/>
      <c r="R232" s="71"/>
      <c r="S232" s="71"/>
      <c r="T232" s="71"/>
      <c r="U232" s="71"/>
      <c r="W232" s="61" t="s">
        <v>269</v>
      </c>
      <c r="X232" s="151">
        <v>2010</v>
      </c>
      <c r="Y232" s="17">
        <v>197</v>
      </c>
      <c r="Z232" s="17">
        <v>259</v>
      </c>
      <c r="AA232" s="84">
        <v>334</v>
      </c>
      <c r="AB232" s="84">
        <v>24.5</v>
      </c>
      <c r="AC232" s="84">
        <v>274</v>
      </c>
    </row>
    <row r="233" spans="1:29" x14ac:dyDescent="0.3">
      <c r="A233" s="38">
        <v>231</v>
      </c>
      <c r="V233" s="23"/>
      <c r="W233" s="61" t="s">
        <v>270</v>
      </c>
      <c r="X233" s="151">
        <v>2010</v>
      </c>
      <c r="Y233" s="17">
        <v>196</v>
      </c>
      <c r="Z233" s="17">
        <v>252</v>
      </c>
      <c r="AA233" s="84">
        <v>324</v>
      </c>
      <c r="AB233" s="84">
        <v>21</v>
      </c>
      <c r="AC233" s="84">
        <v>270</v>
      </c>
    </row>
    <row r="234" spans="1:29" x14ac:dyDescent="0.3">
      <c r="A234" s="38">
        <v>232</v>
      </c>
      <c r="W234" s="55" t="s">
        <v>271</v>
      </c>
      <c r="X234" s="151">
        <v>2010</v>
      </c>
      <c r="Y234" s="17">
        <v>206</v>
      </c>
      <c r="Z234" s="17">
        <v>273</v>
      </c>
      <c r="AA234" s="84">
        <v>338</v>
      </c>
      <c r="AB234" s="84">
        <v>23</v>
      </c>
      <c r="AC234" s="84">
        <v>237</v>
      </c>
    </row>
    <row r="235" spans="1:29" x14ac:dyDescent="0.3">
      <c r="A235" s="38">
        <v>233</v>
      </c>
      <c r="V235" s="23"/>
      <c r="W235" s="61" t="s">
        <v>272</v>
      </c>
      <c r="X235" s="151">
        <v>2007</v>
      </c>
      <c r="Y235" s="17">
        <v>192</v>
      </c>
      <c r="Z235" s="17">
        <v>249</v>
      </c>
      <c r="AA235" s="84">
        <v>324</v>
      </c>
      <c r="AB235" s="84">
        <v>27.2</v>
      </c>
      <c r="AC235" s="84">
        <v>270</v>
      </c>
    </row>
    <row r="236" spans="1:29" ht="12.75" customHeight="1" x14ac:dyDescent="0.3">
      <c r="A236" s="38">
        <v>234</v>
      </c>
      <c r="V236" s="23"/>
      <c r="W236" s="61" t="s">
        <v>273</v>
      </c>
      <c r="X236" s="151">
        <v>2007</v>
      </c>
      <c r="Y236" s="17">
        <v>186</v>
      </c>
      <c r="Z236" s="17">
        <v>248</v>
      </c>
      <c r="AA236" s="84">
        <v>328</v>
      </c>
      <c r="AB236" s="84">
        <v>27.5</v>
      </c>
      <c r="AC236" s="84">
        <v>262</v>
      </c>
    </row>
    <row r="237" spans="1:29" x14ac:dyDescent="0.3">
      <c r="A237" s="38">
        <v>235</v>
      </c>
      <c r="V237" s="23"/>
      <c r="W237" s="55" t="s">
        <v>274</v>
      </c>
      <c r="X237" s="151">
        <v>2010</v>
      </c>
      <c r="Y237" s="17">
        <v>185</v>
      </c>
      <c r="Z237" s="17">
        <v>249</v>
      </c>
      <c r="AA237" s="84">
        <v>328</v>
      </c>
      <c r="AB237" s="84">
        <v>27.5</v>
      </c>
      <c r="AC237" s="84">
        <v>262</v>
      </c>
    </row>
    <row r="238" spans="1:29" x14ac:dyDescent="0.3">
      <c r="A238" s="74">
        <v>236</v>
      </c>
      <c r="W238" s="61" t="s">
        <v>275</v>
      </c>
      <c r="X238" s="151">
        <v>2008</v>
      </c>
      <c r="Y238" s="17">
        <v>201</v>
      </c>
      <c r="Z238" s="17">
        <v>259</v>
      </c>
      <c r="AA238" s="84">
        <v>348</v>
      </c>
      <c r="AB238" s="84">
        <v>28.2</v>
      </c>
      <c r="AC238" s="84">
        <v>284</v>
      </c>
    </row>
    <row r="239" spans="1:29" x14ac:dyDescent="0.3">
      <c r="A239" s="74">
        <v>237</v>
      </c>
      <c r="W239" s="61" t="s">
        <v>276</v>
      </c>
      <c r="X239" s="151">
        <v>2009</v>
      </c>
      <c r="Y239" s="17">
        <v>188</v>
      </c>
      <c r="Z239" s="17">
        <v>250</v>
      </c>
      <c r="AA239" s="84">
        <v>328</v>
      </c>
      <c r="AB239" s="84">
        <v>34.5</v>
      </c>
      <c r="AC239" s="84">
        <v>269</v>
      </c>
    </row>
    <row r="240" spans="1:29" x14ac:dyDescent="0.3">
      <c r="A240" s="74">
        <v>238</v>
      </c>
      <c r="V240" s="23"/>
      <c r="W240" s="55" t="s">
        <v>77</v>
      </c>
      <c r="X240" s="151">
        <v>2008</v>
      </c>
      <c r="Y240" s="17">
        <v>190</v>
      </c>
      <c r="Z240" s="17">
        <v>246</v>
      </c>
      <c r="AA240" s="84">
        <v>320</v>
      </c>
      <c r="AB240" s="84">
        <v>25</v>
      </c>
      <c r="AC240" s="84">
        <v>255</v>
      </c>
    </row>
    <row r="241" spans="1:29" x14ac:dyDescent="0.3">
      <c r="A241" s="74">
        <v>239</v>
      </c>
      <c r="V241" s="23"/>
      <c r="W241" s="61" t="s">
        <v>280</v>
      </c>
      <c r="X241" s="151">
        <v>2005</v>
      </c>
      <c r="Y241" s="17">
        <v>192</v>
      </c>
      <c r="Z241" s="17">
        <v>253</v>
      </c>
      <c r="AA241" s="84">
        <v>338</v>
      </c>
      <c r="AB241" s="84">
        <v>32</v>
      </c>
      <c r="AC241" s="84">
        <v>294</v>
      </c>
    </row>
    <row r="242" spans="1:29" x14ac:dyDescent="0.3">
      <c r="A242" s="74">
        <v>240</v>
      </c>
      <c r="W242" s="61" t="s">
        <v>278</v>
      </c>
      <c r="X242" s="151">
        <v>2007</v>
      </c>
      <c r="Y242" s="17">
        <v>187</v>
      </c>
      <c r="Z242" s="17">
        <v>243</v>
      </c>
      <c r="AA242" s="84">
        <v>324</v>
      </c>
      <c r="AB242" s="84">
        <v>29.4</v>
      </c>
      <c r="AC242" s="84">
        <v>280</v>
      </c>
    </row>
    <row r="243" spans="1:29" x14ac:dyDescent="0.3">
      <c r="A243" s="74">
        <v>241</v>
      </c>
      <c r="W243" s="55" t="s">
        <v>277</v>
      </c>
      <c r="X243" s="151">
        <v>2007</v>
      </c>
      <c r="Y243" s="17">
        <v>205</v>
      </c>
      <c r="Z243" s="17">
        <v>269</v>
      </c>
      <c r="AA243" s="84">
        <v>346</v>
      </c>
      <c r="AB243" s="84">
        <v>28.5</v>
      </c>
      <c r="AC243" s="84">
        <v>280</v>
      </c>
    </row>
    <row r="244" spans="1:29" x14ac:dyDescent="0.3">
      <c r="A244" s="74">
        <v>242</v>
      </c>
      <c r="V244" s="23"/>
      <c r="W244" s="61" t="s">
        <v>279</v>
      </c>
      <c r="X244" s="151">
        <v>2010</v>
      </c>
      <c r="Y244" s="17">
        <v>183</v>
      </c>
      <c r="Z244" s="17">
        <v>238</v>
      </c>
      <c r="AA244" s="84">
        <v>310</v>
      </c>
      <c r="AB244" s="84">
        <v>21</v>
      </c>
      <c r="AC244" s="84">
        <v>262</v>
      </c>
    </row>
    <row r="245" spans="1:29" x14ac:dyDescent="0.3">
      <c r="A245" s="74">
        <v>243</v>
      </c>
      <c r="W245" s="76"/>
      <c r="X245" s="55"/>
      <c r="Y245" s="17"/>
      <c r="Z245" s="17"/>
      <c r="AA245" s="84"/>
      <c r="AB245" s="84"/>
      <c r="AC245" s="84"/>
    </row>
    <row r="246" spans="1:29" x14ac:dyDescent="0.3">
      <c r="A246" s="74">
        <v>244</v>
      </c>
      <c r="W246" s="76" t="s">
        <v>145</v>
      </c>
      <c r="X246" s="55">
        <v>19</v>
      </c>
      <c r="Y246" s="17"/>
      <c r="Z246" s="17"/>
      <c r="AA246" s="84"/>
      <c r="AB246" s="84"/>
      <c r="AC246" s="84"/>
    </row>
    <row r="247" spans="1:29" x14ac:dyDescent="0.3">
      <c r="A247" s="74">
        <v>245</v>
      </c>
      <c r="V247" s="23"/>
      <c r="W247" s="76"/>
      <c r="X247" s="55"/>
      <c r="Y247" s="17"/>
      <c r="Z247" s="17"/>
      <c r="AA247" s="84"/>
      <c r="AB247" s="84"/>
      <c r="AC247" s="84"/>
    </row>
    <row r="248" spans="1:29" x14ac:dyDescent="0.3">
      <c r="A248" s="74">
        <v>246</v>
      </c>
      <c r="W248" s="76"/>
      <c r="X248" s="55"/>
      <c r="Y248" s="17"/>
      <c r="Z248" s="17"/>
      <c r="AA248" s="84"/>
      <c r="AB248" s="84"/>
      <c r="AC248" s="84"/>
    </row>
    <row r="249" spans="1:29" x14ac:dyDescent="0.3">
      <c r="A249" s="74">
        <v>247</v>
      </c>
      <c r="V249" s="23"/>
      <c r="W249" s="47"/>
    </row>
    <row r="250" spans="1:29" x14ac:dyDescent="0.3">
      <c r="A250" s="74">
        <v>248</v>
      </c>
      <c r="V250" s="23"/>
      <c r="W250" s="47"/>
    </row>
    <row r="251" spans="1:29" x14ac:dyDescent="0.3">
      <c r="A251" s="74">
        <v>249</v>
      </c>
      <c r="W251" s="47"/>
    </row>
    <row r="252" spans="1:29" x14ac:dyDescent="0.3">
      <c r="A252" s="74">
        <v>250</v>
      </c>
      <c r="W252" s="47"/>
    </row>
    <row r="253" spans="1:29" x14ac:dyDescent="0.3">
      <c r="A253" s="74">
        <v>251</v>
      </c>
      <c r="W253" s="47"/>
    </row>
    <row r="254" spans="1:29" x14ac:dyDescent="0.3">
      <c r="A254" s="74">
        <v>252</v>
      </c>
      <c r="V254" s="23"/>
      <c r="W254" s="47"/>
    </row>
    <row r="255" spans="1:29" x14ac:dyDescent="0.3">
      <c r="A255" s="74">
        <v>253</v>
      </c>
    </row>
    <row r="256" spans="1:29" x14ac:dyDescent="0.3">
      <c r="A256" s="74">
        <v>254</v>
      </c>
    </row>
    <row r="257" spans="1:22" x14ac:dyDescent="0.3">
      <c r="A257" s="74">
        <v>255</v>
      </c>
      <c r="V257" s="23"/>
    </row>
    <row r="258" spans="1:22" x14ac:dyDescent="0.3">
      <c r="A258" s="74">
        <v>256</v>
      </c>
    </row>
    <row r="259" spans="1:22" x14ac:dyDescent="0.3">
      <c r="B259" s="75"/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</row>
  </sheetData>
  <autoFilter ref="B3:U259" xr:uid="{A4BD5145-EFC8-4304-B056-EF8130800C60}"/>
  <mergeCells count="3">
    <mergeCell ref="B1:B2"/>
    <mergeCell ref="C1:C2"/>
    <mergeCell ref="D1:D2"/>
  </mergeCells>
  <pageMargins left="0.7" right="0.7" top="0.78740157499999996" bottom="0.78740157499999996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 SCM  -23.4.2026</vt:lpstr>
      <vt:lpstr>data SCM  -25.3. 25 pro oddíly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Jiří Carba</cp:lastModifiedBy>
  <dcterms:created xsi:type="dcterms:W3CDTF">2025-04-06T12:04:27Z</dcterms:created>
  <dcterms:modified xsi:type="dcterms:W3CDTF">2026-05-26T14:18:22Z</dcterms:modified>
</cp:coreProperties>
</file>